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tabRatio="842" activeTab="0"/>
  </bookViews>
  <sheets>
    <sheet name="Rekap" sheetId="1" r:id="rId1"/>
    <sheet name="Persiapan" sheetId="2" r:id="rId2"/>
    <sheet name="RAB Bongkaran" sheetId="3" r:id="rId3"/>
    <sheet name="Re-Arsitek" sheetId="4" r:id="rId4"/>
    <sheet name="RAB Arsitek" sheetId="5" r:id="rId5"/>
    <sheet name="Re-ME" sheetId="6" r:id="rId6"/>
    <sheet name="RAB VAC" sheetId="7" r:id="rId7"/>
  </sheets>
  <externalReferences>
    <externalReference r:id="rId10"/>
    <externalReference r:id="rId11"/>
  </externalReferences>
  <definedNames>
    <definedName name="_xlfn.SINGLE" hidden="1">#NAME?</definedName>
    <definedName name="_xlnm.Print_Area" localSheetId="1">'Persiapan'!$B$1:$I$27</definedName>
    <definedName name="_xlnm.Print_Area" localSheetId="4">'RAB Arsitek'!$B$1:$I$56</definedName>
    <definedName name="_xlnm.Print_Area" localSheetId="2">'RAB Bongkaran'!$B$1:$I$25</definedName>
    <definedName name="_xlnm.Print_Area" localSheetId="6">'RAB VAC'!$B$1:$J$439</definedName>
    <definedName name="_xlnm.Print_Area" localSheetId="3">'Re-Arsitek'!$B$1:$F$16</definedName>
    <definedName name="_xlnm.Print_Area" localSheetId="0">'Rekap'!$B$1:$G$23</definedName>
    <definedName name="_xlnm.Print_Area" localSheetId="5">'Re-ME'!$B$1:$F$19</definedName>
    <definedName name="_xlnm.Print_Titles" localSheetId="4">'RAB Arsitek'!$8:$8</definedName>
    <definedName name="_xlnm.Print_Titles" localSheetId="6">'RAB VAC'!$7:$8</definedName>
  </definedNames>
  <calcPr fullCalcOnLoad="1"/>
</workbook>
</file>

<file path=xl/sharedStrings.xml><?xml version="1.0" encoding="utf-8"?>
<sst xmlns="http://schemas.openxmlformats.org/spreadsheetml/2006/main" count="932" uniqueCount="313">
  <si>
    <t>NO</t>
  </si>
  <si>
    <t>set</t>
  </si>
  <si>
    <t>SAT</t>
  </si>
  <si>
    <t>I.</t>
  </si>
  <si>
    <t>kg</t>
  </si>
  <si>
    <t>ls</t>
  </si>
  <si>
    <t>HARGA SATUAN</t>
  </si>
  <si>
    <t>m3</t>
  </si>
  <si>
    <t>m'</t>
  </si>
  <si>
    <t>m2</t>
  </si>
  <si>
    <t>bh</t>
  </si>
  <si>
    <t>D.</t>
  </si>
  <si>
    <t>E.</t>
  </si>
  <si>
    <t>m</t>
  </si>
  <si>
    <t>NO.</t>
  </si>
  <si>
    <t>URAIAN PEKERJAAN</t>
  </si>
  <si>
    <t>PEKERJAAN ARSITEKTUR</t>
  </si>
  <si>
    <t>III.</t>
  </si>
  <si>
    <t>VOLUME</t>
  </si>
  <si>
    <t>SATUAN</t>
  </si>
  <si>
    <t>TOTAL HARGA</t>
  </si>
  <si>
    <t>Pekerjaan Plafond</t>
  </si>
  <si>
    <t>Pekerjaan Pengecatan</t>
  </si>
  <si>
    <t>REKAPITULASI BIAYA</t>
  </si>
  <si>
    <t xml:space="preserve">PROYEK </t>
  </si>
  <si>
    <t>LOKASI</t>
  </si>
  <si>
    <t>(RP)</t>
  </si>
  <si>
    <t>PEKERJAAN PERSIAPAN</t>
  </si>
  <si>
    <t>II.</t>
  </si>
  <si>
    <t>PEKERJAAN MEKANIKAL &amp; ELEKTRIKAL</t>
  </si>
  <si>
    <t>DIBULATKAN</t>
  </si>
  <si>
    <t>A.</t>
  </si>
  <si>
    <t>Pekerjaan Persiapan</t>
  </si>
  <si>
    <t>Total Pek. Persiapan</t>
  </si>
  <si>
    <t>( RP )</t>
  </si>
  <si>
    <t>PROYEK</t>
  </si>
  <si>
    <t>TOTAL  BIAYA PEK. ARSITEKTUR</t>
  </si>
  <si>
    <t>Satuan</t>
  </si>
  <si>
    <t>IV</t>
  </si>
  <si>
    <t>TOTAL (I+II+III+IV)</t>
  </si>
  <si>
    <t>PPN. 10%</t>
  </si>
  <si>
    <t>unit</t>
  </si>
  <si>
    <t>PEKERJAAN</t>
  </si>
  <si>
    <t>:</t>
  </si>
  <si>
    <t>No.</t>
  </si>
  <si>
    <t xml:space="preserve">Uraian  Pekerjaan </t>
  </si>
  <si>
    <t>Volume</t>
  </si>
  <si>
    <t>Harga Satuan          ( Rp. )</t>
  </si>
  <si>
    <t>Jumlah Harga                 ( Rp. )</t>
  </si>
  <si>
    <t>Sub Jumlah Pekerjaan Plafond</t>
  </si>
  <si>
    <t>Sub Jumlah Pekerjaan Pengecatan</t>
  </si>
  <si>
    <t xml:space="preserve">REKAPITULASI PEKERJAAN ARSITEKTUR </t>
  </si>
  <si>
    <t xml:space="preserve">TAHUN </t>
  </si>
  <si>
    <t>TAHUN</t>
  </si>
  <si>
    <t>Mobilisasi dan demobilisasi selama pekerjaan berlangsung</t>
  </si>
  <si>
    <t>Pembersihan harian selama pekerjaan berlangsung</t>
  </si>
  <si>
    <t>Alat Bantu kerja, Scafolding, dll</t>
  </si>
  <si>
    <t>IV.</t>
  </si>
  <si>
    <t>1.1</t>
  </si>
  <si>
    <t>IV.1</t>
  </si>
  <si>
    <t>IV.2</t>
  </si>
  <si>
    <t>GRAND TOTAL</t>
  </si>
  <si>
    <t xml:space="preserve">PEKERJAAN ARSITEKTUR </t>
  </si>
  <si>
    <t xml:space="preserve">PEKERJAAN BONGKARAN </t>
  </si>
  <si>
    <t>Total Pekerjaan pembongkaran plafond existing</t>
  </si>
  <si>
    <t>Pekerjaan bongkaran plafond existing</t>
  </si>
  <si>
    <t xml:space="preserve">MEKANIKAL &amp; ELEKTRIKAL, PERSIAPAN DAN ARSITEKTUR </t>
  </si>
  <si>
    <t>JL. H.R. RASUNA SAID KAV C-2  JAKARTA</t>
  </si>
  <si>
    <t>P R O Y E K</t>
  </si>
  <si>
    <t>SAT.</t>
  </si>
  <si>
    <t>VOL.</t>
  </si>
  <si>
    <t>( Rp. )</t>
  </si>
  <si>
    <t>PEKERJAAN SISTEM TATA UDARA / AIR CONDITIONING</t>
  </si>
  <si>
    <t>Penyediaan dan pemasangan unit AC split duct VRF system dengan Instalasi ducting &amp;pengkabelanya bracket lengkap dengan drain pan tambahan , accessories dan semua material bantu yang diperlukan sesuai dengan spesifikasi teknik serta petunjuk pabrik.</t>
  </si>
  <si>
    <t>Peralatan Utama VAC</t>
  </si>
  <si>
    <t>A.1</t>
  </si>
  <si>
    <t>Peralatan Utama Sistem Tata Udara</t>
  </si>
  <si>
    <t>a.</t>
  </si>
  <si>
    <t>Type</t>
  </si>
  <si>
    <t>VRF / VRV</t>
  </si>
  <si>
    <t>Kapasitas pendinginan</t>
  </si>
  <si>
    <t>Btu/h</t>
  </si>
  <si>
    <t>Reffrigerant</t>
  </si>
  <si>
    <t>R - 410A</t>
  </si>
  <si>
    <t>Data Listrik</t>
  </si>
  <si>
    <t>380 V/3 Ph/50 Hz</t>
  </si>
  <si>
    <t>Lokasi</t>
  </si>
  <si>
    <t>Lantai Atap</t>
  </si>
  <si>
    <t>b.</t>
  </si>
  <si>
    <t>Ducting</t>
  </si>
  <si>
    <t>Kapasitas Pendinginan</t>
  </si>
  <si>
    <t>Aliran Udara</t>
  </si>
  <si>
    <t>Cfm</t>
  </si>
  <si>
    <t>220 V/1 Ph/50 Hz</t>
  </si>
  <si>
    <t>Ruang Yg. Dilayani</t>
  </si>
  <si>
    <t>Sub Total  A.1</t>
  </si>
  <si>
    <t>A.2</t>
  </si>
  <si>
    <t>Peralatan Utama FAN</t>
  </si>
  <si>
    <t>Fresh Air Fan (FAF-D1)</t>
  </si>
  <si>
    <t>Kapasitas</t>
  </si>
  <si>
    <t>E S P</t>
  </si>
  <si>
    <t>Inch WG</t>
  </si>
  <si>
    <t>Daya Motor</t>
  </si>
  <si>
    <t>KW</t>
  </si>
  <si>
    <t>Type Fan</t>
  </si>
  <si>
    <t>Axial</t>
  </si>
  <si>
    <t>Sub Total  A.2</t>
  </si>
  <si>
    <t>Total  A (A.1 + A.2)</t>
  </si>
  <si>
    <t>B.</t>
  </si>
  <si>
    <t>Pekerjaan Instalasi VAC</t>
  </si>
  <si>
    <t>Ducting Suplai</t>
  </si>
  <si>
    <t>- SD</t>
  </si>
  <si>
    <t>400 x 250</t>
  </si>
  <si>
    <t>mm</t>
  </si>
  <si>
    <t>300 x 200</t>
  </si>
  <si>
    <t>200 x 200</t>
  </si>
  <si>
    <t>Linear Grille</t>
  </si>
  <si>
    <t>Fleksible Ducting dia 200</t>
  </si>
  <si>
    <t>Drain Pain tambahan</t>
  </si>
  <si>
    <t>Plenum Box</t>
  </si>
  <si>
    <t xml:space="preserve">Pekerjaan instalasi Pemipaan </t>
  </si>
  <si>
    <t>Pipa Refrigerant</t>
  </si>
  <si>
    <t>Pengadaan dan pemasangan Pipa Refrigerant bahan pipa Tembaga berisolasi, lengkap dengan alat bantu dan accessories yang diperlukan sesuai dengan gambar perencanaan dan spesifikasi teknis.</t>
  </si>
  <si>
    <t>- Pipa Refrigerant</t>
  </si>
  <si>
    <t>Ø</t>
  </si>
  <si>
    <t xml:space="preserve">9,5 x 22,2 </t>
  </si>
  <si>
    <t>Pipa Drain</t>
  </si>
  <si>
    <t>Pengadaan dan pemasangan Pipa Drain bahan pipa PVC class AW berisolasi, lengkap dengan alat bantu dan accessories yang diperlukan sesuai dengan gambar perencanaan dan spesifikasi teknis.</t>
  </si>
  <si>
    <t>- Pipa Drain</t>
  </si>
  <si>
    <t>C.</t>
  </si>
  <si>
    <t>Pekerjaan Instalasi Listrik VAC</t>
  </si>
  <si>
    <t>C.1</t>
  </si>
  <si>
    <t>Pekerjaan Panel AC</t>
  </si>
  <si>
    <t>Unit</t>
  </si>
  <si>
    <t>C.2</t>
  </si>
  <si>
    <t>Pekerjaan Kabel Feeder</t>
  </si>
  <si>
    <t>Penarikan kabel feeder dari P.OUTDOOR AC Zone B ke :</t>
  </si>
  <si>
    <t>Sub Total  C</t>
  </si>
  <si>
    <t>Lain-lain</t>
  </si>
  <si>
    <t>- Pembongkaran instalasi AC existing</t>
  </si>
  <si>
    <t>- Penyesuaian peralatan MEP di Ceilling (Speaker, Fire Alarm,Sprinkler)</t>
  </si>
  <si>
    <t>Sub Total  D</t>
  </si>
  <si>
    <t>c.</t>
  </si>
  <si>
    <t>Corridor</t>
  </si>
  <si>
    <t>d.</t>
  </si>
  <si>
    <t>B.1</t>
  </si>
  <si>
    <t>600 x 250</t>
  </si>
  <si>
    <t>350 x 200</t>
  </si>
  <si>
    <t>300 x 250</t>
  </si>
  <si>
    <t>1.2</t>
  </si>
  <si>
    <t>Ducting Fresh Air</t>
  </si>
  <si>
    <t>- FAD</t>
  </si>
  <si>
    <t>150 x 150</t>
  </si>
  <si>
    <t xml:space="preserve">15,9 x 28,6 </t>
  </si>
  <si>
    <t xml:space="preserve">9,5 x 15,9 </t>
  </si>
  <si>
    <t>Sub Total  B.1</t>
  </si>
  <si>
    <t>B.2</t>
  </si>
  <si>
    <t>500 x 250</t>
  </si>
  <si>
    <t>250 x 250</t>
  </si>
  <si>
    <t xml:space="preserve">Drain Pain </t>
  </si>
  <si>
    <t>Sub Total  B.2</t>
  </si>
  <si>
    <t>Total  B (B.1 + B.2)</t>
  </si>
  <si>
    <t>Penarikan kabel feeder dari P.OUTDOOR AC Zone A ke :</t>
  </si>
  <si>
    <t>e.</t>
  </si>
  <si>
    <t>Sub Total - SISTEM 3B</t>
  </si>
  <si>
    <t>350 x 250</t>
  </si>
  <si>
    <t>REKAPITULASI PEKERJAAN MEKANIKAL DAN ELEKTRIKAL</t>
  </si>
  <si>
    <t>WF 200x150x6x9</t>
  </si>
  <si>
    <t>Base  Plate t = 10 Mm</t>
  </si>
  <si>
    <t>Grouting</t>
  </si>
  <si>
    <t>Pedestal uk 74 x 30 x 40 cm</t>
  </si>
  <si>
    <t>Sincromate</t>
  </si>
  <si>
    <t>Pembuangan bekas bongkaran ke luar Lokasi</t>
  </si>
  <si>
    <t>PEKERJAAN LAIN - LAIN</t>
  </si>
  <si>
    <t>PEKERJAAN LAIN-LAIN</t>
  </si>
  <si>
    <t>TOTAL PEKERJAAN LAIN-LAIN</t>
  </si>
  <si>
    <t>PEKERJAAN MEKANIKAL DAN ELEKTRIKAL</t>
  </si>
  <si>
    <t>6.1</t>
  </si>
  <si>
    <t>6.2</t>
  </si>
  <si>
    <t>Outdoor Unit ( OU-DS )</t>
  </si>
  <si>
    <t>Indoor Unit ( IU - DS.1, IU- DS.3 ) c/w Remote Control</t>
  </si>
  <si>
    <t>Lobby Lantai Dasar</t>
  </si>
  <si>
    <t>Lantai Dasar</t>
  </si>
  <si>
    <t>Lt. Dasar</t>
  </si>
  <si>
    <t>- P.AC - Dasar</t>
  </si>
  <si>
    <t>Penarikan kabel feeder dari P.AC-Dasar ke :</t>
  </si>
  <si>
    <t>Total  B. ( Pekerjaan Instalasi VAC )</t>
  </si>
  <si>
    <t>LANTAI 1.</t>
  </si>
  <si>
    <t>Lantai 1</t>
  </si>
  <si>
    <t>SISTEM 1A</t>
  </si>
  <si>
    <t>Indoor Unit ( IU - 1.A1 ) c/w Remote Control</t>
  </si>
  <si>
    <t>R. Meeting 12a, Pre Function</t>
  </si>
  <si>
    <t>Indoor Unit ( IU - 1.A2 ) c/w Remote Control</t>
  </si>
  <si>
    <t>R. Meeting 38, R.Makan Executive</t>
  </si>
  <si>
    <t>Indoor Unit ( IU - 1.A3 ) c/w Remote Control</t>
  </si>
  <si>
    <t>R. Meeting 12b,12c,12d,6a,6b</t>
  </si>
  <si>
    <t>Sub Total - SISTEM 1A</t>
  </si>
  <si>
    <t>SISTEM 1B</t>
  </si>
  <si>
    <t>Outdoor Unit ( OU-1B )</t>
  </si>
  <si>
    <t>Balkon, Void</t>
  </si>
  <si>
    <t>Indoor Unit ( IU - 1.B1,1.B2,1.B4 ) c/w Remote Control</t>
  </si>
  <si>
    <t>Indoor Unit ( IU - 1.B3 ) c/w Remote Control</t>
  </si>
  <si>
    <t>Indoor Unit ( IU - 1.C2 ) c/w Remote Control</t>
  </si>
  <si>
    <t>- P.AC - LANTAI 1 A</t>
  </si>
  <si>
    <t>- P.AC - LANTAI 1 B</t>
  </si>
  <si>
    <t>Penarikan kabel feeder dari P.AC-1A ke :</t>
  </si>
  <si>
    <t>Penarikan kabel feeder dari P.AC-1B ke :</t>
  </si>
  <si>
    <t>- Penggantian Komponen Panel dalam Panel Outdoor AC Zone B</t>
  </si>
  <si>
    <t xml:space="preserve">   Dari MCCB 63 Amper,3 Phase,3 Pole menjadi MCCB 100 Amper,3 Phase,3 Pole</t>
  </si>
  <si>
    <t>250 x 200</t>
  </si>
  <si>
    <t>- Linear Grille2  50 x 1000 ( 230 Cfm)</t>
  </si>
  <si>
    <t>- Linear Grille  50 x 1000 ( 220 Cfm)</t>
  </si>
  <si>
    <t>Return Air Grille</t>
  </si>
  <si>
    <t xml:space="preserve">- Return Linear Grille  50 x 1000 </t>
  </si>
  <si>
    <t>Suplai Air Grille</t>
  </si>
  <si>
    <t xml:space="preserve">9,5 x 19,5 </t>
  </si>
  <si>
    <t>550 x 400</t>
  </si>
  <si>
    <t>- Linear Grille  100 x 1000 ( 423 Cfm)</t>
  </si>
  <si>
    <t xml:space="preserve">19,1 x 41,28 </t>
  </si>
  <si>
    <t xml:space="preserve">16,88 x 28,6 </t>
  </si>
  <si>
    <t>- Return Linear Grille  100 x 1000 ( 528 Cfm )</t>
  </si>
  <si>
    <t>Outdoor Unit ( OU-1A )</t>
  </si>
  <si>
    <t>PEKERJAAN SISTEM TATA UDARA / AIR CONDITIONING  LANTAI DASAR</t>
  </si>
  <si>
    <t>PEKERJAAN SISTEM TATA UDARA / AIR CONDITIONING  LANTAI 1</t>
  </si>
  <si>
    <t xml:space="preserve">Indoor Unit ( IU - DS.2 ) c/w Remote Control </t>
  </si>
  <si>
    <t xml:space="preserve">EXISTING </t>
  </si>
  <si>
    <t>( Hanya Ongkos pasang )</t>
  </si>
  <si>
    <t>Fresh Air Fan (FAF-1.1,1.2)</t>
  </si>
  <si>
    <t>Lt. 1.</t>
  </si>
  <si>
    <t>PEKERJAAN BONGKARAN</t>
  </si>
  <si>
    <t>`</t>
  </si>
  <si>
    <t>Plafond Gypsum Board, t = 9 mm + Rangka Hollow 4 x 4 cm</t>
  </si>
  <si>
    <t>Area Bongkaran Dakting, AC, dan Grill</t>
  </si>
  <si>
    <t>Cat Plafond Gypsum Board ex ICI Dulux</t>
  </si>
  <si>
    <t>Pekerjaan Lain - lain</t>
  </si>
  <si>
    <t>Angkur Bolt Ø16, L=400 Mm</t>
  </si>
  <si>
    <t>TOTAL PEKERJAAN VAC LANTAI DASAR ( A+B+C+D )</t>
  </si>
  <si>
    <t>Ducting Suplai/Return</t>
  </si>
  <si>
    <t>400 x 200</t>
  </si>
  <si>
    <t>Penarikan kabel feeder dari P.OUTDOOR AC DS ke :</t>
  </si>
  <si>
    <t>550 x 250</t>
  </si>
  <si>
    <t xml:space="preserve">19,05 x 34,9 </t>
  </si>
  <si>
    <t xml:space="preserve">9,5 x 19,06 </t>
  </si>
  <si>
    <t>600 x 400</t>
  </si>
  <si>
    <t>500 x 500</t>
  </si>
  <si>
    <t>500 x 400</t>
  </si>
  <si>
    <t>Pekerjaan Control dan Accessories</t>
  </si>
  <si>
    <t xml:space="preserve">- Individual Remote </t>
  </si>
  <si>
    <t>- Refnet</t>
  </si>
  <si>
    <t>B</t>
  </si>
  <si>
    <t>Pemindahan/Penggeseran  Panel AC di Ruang Genset</t>
  </si>
  <si>
    <t>C</t>
  </si>
  <si>
    <t>Pembongkaran dan pembersihan Material-material AC Existing yang sudah</t>
  </si>
  <si>
    <t xml:space="preserve">tidak terpakai dari ruang AHU diseluruh lantai dan lantai Atap ke tempat </t>
  </si>
  <si>
    <t xml:space="preserve">yang telah disediakan di lantai dasar </t>
  </si>
  <si>
    <t>Pekerjaan Plafond Lantai 1  EL. + 7.85</t>
  </si>
  <si>
    <t>a</t>
  </si>
  <si>
    <t>b</t>
  </si>
  <si>
    <t>Total Pekerjaan Plafond Lantai Dasar</t>
  </si>
  <si>
    <t>Pekerjaan Plafond Lantai Dasar  EL. + 3.85</t>
  </si>
  <si>
    <t>IV.3</t>
  </si>
  <si>
    <t>Total Pekerjaan Plafond Lantai 1</t>
  </si>
  <si>
    <t>Total Pekerjaan Lain-lain</t>
  </si>
  <si>
    <t>Gudang dan Los Kerja (Direksi Keet) 4x 6 m</t>
  </si>
  <si>
    <t>TOTAL  BIAYA PEKERJAAN MEKANIKAL DAN ELEKTRIKAL</t>
  </si>
  <si>
    <t>Listrik &amp; Air kerja selama pekerjaan berlangsung</t>
  </si>
  <si>
    <t>Peralatan Keselamatan &amp; Kesehatan Kerja (K-3)</t>
  </si>
  <si>
    <t>Pek Administrasi, Dokumentasi Pelaksanaan, Shop Drawing &amp; As Built Drawing</t>
  </si>
  <si>
    <t>Perapihan/Perbaikan kembali instalasi (ex. Pembongkaran)</t>
  </si>
  <si>
    <t>Keamanan selama pekerjaan berlangsung (Banner Pengaman)</t>
  </si>
  <si>
    <t>Sub Total  A</t>
  </si>
  <si>
    <r>
      <t>LCP Outdoor AC 1B, Kabel NYY 4 x 35 mm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+BC 35 mm</t>
    </r>
    <r>
      <rPr>
        <sz val="10"/>
        <rFont val="Calibri"/>
        <family val="2"/>
      </rPr>
      <t>²</t>
    </r>
  </si>
  <si>
    <r>
      <t>LCP Outdoor AC 1A, Kabel NYY 4 x 10 mm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+BC 10 mm</t>
    </r>
    <r>
      <rPr>
        <sz val="10"/>
        <rFont val="Calibri"/>
        <family val="2"/>
      </rPr>
      <t>²</t>
    </r>
  </si>
  <si>
    <r>
      <t>- Fresh Air Fan, Kabel NYY 3 x 2,5 mm</t>
    </r>
    <r>
      <rPr>
        <sz val="10"/>
        <rFont val="Calibri"/>
        <family val="2"/>
      </rPr>
      <t>²</t>
    </r>
  </si>
  <si>
    <r>
      <t>- IU-1.C2, Kabel NYY 3 x 4 mm</t>
    </r>
    <r>
      <rPr>
        <sz val="10"/>
        <rFont val="Calibri"/>
        <family val="2"/>
      </rPr>
      <t>²</t>
    </r>
  </si>
  <si>
    <r>
      <t>- IU-1.B4, Kabel NYY 3 x 4 mm</t>
    </r>
    <r>
      <rPr>
        <sz val="10"/>
        <rFont val="Calibri"/>
        <family val="2"/>
      </rPr>
      <t>²</t>
    </r>
  </si>
  <si>
    <r>
      <t>- IU-1.B3, Kabel NYY 3 x 4 mm</t>
    </r>
    <r>
      <rPr>
        <sz val="10"/>
        <rFont val="Calibri"/>
        <family val="2"/>
      </rPr>
      <t>²</t>
    </r>
  </si>
  <si>
    <r>
      <t>- IU-1.B2, Kabel NYY 3 x 4 mm</t>
    </r>
    <r>
      <rPr>
        <sz val="10"/>
        <rFont val="Calibri"/>
        <family val="2"/>
      </rPr>
      <t>²</t>
    </r>
  </si>
  <si>
    <r>
      <t>- IU-1.B1, Kabel NYY 3 x 4 mm</t>
    </r>
    <r>
      <rPr>
        <sz val="10"/>
        <rFont val="Calibri"/>
        <family val="2"/>
      </rPr>
      <t>²</t>
    </r>
  </si>
  <si>
    <r>
      <t>- IU-1.C1, Kabel NYY 3 x 4 mm</t>
    </r>
    <r>
      <rPr>
        <sz val="10"/>
        <rFont val="Calibri"/>
        <family val="2"/>
      </rPr>
      <t>²</t>
    </r>
  </si>
  <si>
    <r>
      <t>- IU-1.A3, Kabel NYY 3 x 4 mm</t>
    </r>
    <r>
      <rPr>
        <sz val="10"/>
        <rFont val="Calibri"/>
        <family val="2"/>
      </rPr>
      <t>²</t>
    </r>
  </si>
  <si>
    <r>
      <t>- IU-1.A2, Kabel NYY 3 x 4 mm</t>
    </r>
    <r>
      <rPr>
        <sz val="10"/>
        <rFont val="Calibri"/>
        <family val="2"/>
      </rPr>
      <t>²</t>
    </r>
  </si>
  <si>
    <r>
      <t>- IU-1.A1, Kabel NYY 3 x 4 mm</t>
    </r>
    <r>
      <rPr>
        <sz val="10"/>
        <rFont val="Calibri"/>
        <family val="2"/>
      </rPr>
      <t>²</t>
    </r>
  </si>
  <si>
    <r>
      <t>Pengadaan dan pemasangan Ducting  Pre-Insulated Foam Duct sandwich panel terbuat dari bahan Polyisocyanirate ( PIR ) Foam  ketebalan 20 mm density 54 kg/cm</t>
    </r>
    <r>
      <rPr>
        <sz val="10"/>
        <rFont val="Calibri"/>
        <family val="2"/>
      </rPr>
      <t>³</t>
    </r>
    <r>
      <rPr>
        <sz val="8.1"/>
        <rFont val="Arial"/>
        <family val="2"/>
      </rPr>
      <t xml:space="preserve"> </t>
    </r>
    <r>
      <rPr>
        <sz val="10"/>
        <rFont val="Times New Roman"/>
        <family val="1"/>
      </rPr>
      <t>lengkap dengan alat bantu dan accessories yang diperlukan sesuai dengan gambar perencanaan dan spesifikasi teknis.</t>
    </r>
  </si>
  <si>
    <r>
      <t>LCP Outdoor AC DS, Kabel NYY 4 x 6 mm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+BC 6 mm</t>
    </r>
    <r>
      <rPr>
        <sz val="10"/>
        <rFont val="Calibri"/>
        <family val="2"/>
      </rPr>
      <t>²</t>
    </r>
  </si>
  <si>
    <r>
      <t>- IU-DS.3, Kabel NYY 3 x 4 mm</t>
    </r>
    <r>
      <rPr>
        <sz val="10"/>
        <rFont val="Calibri"/>
        <family val="2"/>
      </rPr>
      <t>²</t>
    </r>
  </si>
  <si>
    <r>
      <t>- IU-DS.2, Kabel NYY 3 x 4 mm</t>
    </r>
    <r>
      <rPr>
        <sz val="10"/>
        <rFont val="Calibri"/>
        <family val="2"/>
      </rPr>
      <t>²</t>
    </r>
  </si>
  <si>
    <r>
      <t>- IU-DS.1, Kabel NYY 3 x 4 mm</t>
    </r>
    <r>
      <rPr>
        <sz val="10"/>
        <rFont val="Calibri"/>
        <family val="2"/>
      </rPr>
      <t>²</t>
    </r>
  </si>
  <si>
    <t>LANTAI DASAR.</t>
  </si>
  <si>
    <t>TATA UDARA</t>
  </si>
  <si>
    <t>Area Bongkaran Ducting, AC, dan Grill. Include Lis dan Asesories, sesuai dengan gambar dan spesifikasi</t>
  </si>
  <si>
    <t>Pemasangan Gordyn Box baru uk 25 x 20 cm</t>
  </si>
  <si>
    <t>Include rangka dan  Asesories lainnya, sesuai dengan gambar dan spesifikasi</t>
  </si>
  <si>
    <t>Pemasangan Plafond acoustic uk 60 x 120 cm</t>
  </si>
  <si>
    <t>Pemasangan Plafond Gypsum Board, t = 9 mm</t>
  </si>
  <si>
    <t>Rangka hollow 4x4 cm, Include Drop Ceiling, Lis dan Asesories lainnya, sesuai dengan gambar dan spesifikasi</t>
  </si>
  <si>
    <t>Indoor Unit ( IU - 1.C1, IU-1.C3 ) c/w Remote Control</t>
  </si>
  <si>
    <t>Pekerjaan Armature lampu Integrated Diffuser</t>
  </si>
  <si>
    <t xml:space="preserve">- Armature Lampu RM lengkap Parabolic louvre type M5 Lampu LED Tube  </t>
  </si>
  <si>
    <t xml:space="preserve">   22 Watt 1200 mm Integrated Diffuser AC</t>
  </si>
  <si>
    <r>
      <t>- IU-1.C3, Kabel NYY 3 x 4 mm</t>
    </r>
    <r>
      <rPr>
        <sz val="10"/>
        <rFont val="Calibri"/>
        <family val="2"/>
      </rPr>
      <t>²</t>
    </r>
  </si>
  <si>
    <t>Sub Total  E</t>
  </si>
  <si>
    <t xml:space="preserve">   22 Watt 1200 mm Integrated Return Grille/Dummy AC</t>
  </si>
  <si>
    <t>Suplai Air Grille ( SAG 1000 x 100 )</t>
  </si>
  <si>
    <t>TOTAL PEKERJAAN VAC LANTAI 1 ( A+B+C+D+E )</t>
  </si>
  <si>
    <t>Pekerjaan Dudukan AC  jumlah 4 Unit,  Include Asesories, sesuai dengan gambar dan spesifikasi</t>
  </si>
  <si>
    <t>PENGGANTIAN SISTEM PENDINGIN</t>
  </si>
  <si>
    <t>GEDUNG KANTOR PUSAT PT. JASA RAHARJA TAHAP 3</t>
  </si>
  <si>
    <t>Bongkar Plafond Gypsum Board Lantai 1 (Void)</t>
  </si>
  <si>
    <t>Bongkar Plafond Gypsum Board Lantai Dasar</t>
  </si>
  <si>
    <t>Bongkar Plafond Acoustic dan metal Lantai 1</t>
  </si>
  <si>
    <t>Cat Gordyn Box uk 25 x 20 cm ex ICI Dulux</t>
  </si>
  <si>
    <t>BILL OF QUANTITY (BQ)</t>
  </si>
</sst>
</file>

<file path=xl/styles.xml><?xml version="1.0" encoding="utf-8"?>
<styleSheet xmlns="http://schemas.openxmlformats.org/spreadsheetml/2006/main">
  <numFmts count="6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#,##0_);\-#,##0"/>
    <numFmt numFmtId="179" formatCode="#,##0.0_);\-#,##0.0"/>
    <numFmt numFmtId="180" formatCode="#,##0.00_);\-#,##0.00"/>
    <numFmt numFmtId="181" formatCode="#,##0.0000_);\-#,##0.0000"/>
    <numFmt numFmtId="182" formatCode="#,##0.000_);\-#,##0.000"/>
    <numFmt numFmtId="183" formatCode="_([$Rp-421]* #,##0.00_);_([$Rp-421]* \(#,##0.00\);_([$Rp-421]* &quot;-&quot;??_);_(@_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_(* #,##0.000_);_(* \(#,##0.000\);_(* &quot;-&quot;??_);_(@_)"/>
    <numFmt numFmtId="193" formatCode="_(* #,##0.0000_);_(* \(#,##0.0000\);_(* &quot;-&quot;??_);_(@_)"/>
    <numFmt numFmtId="194" formatCode="_([$Rp-421]* #,##0.0000_);_([$Rp-421]* \(#,##0.0000\);_([$Rp-421]* &quot;-&quot;????_);_(@_)"/>
    <numFmt numFmtId="195" formatCode="_([$Rp-421]* #,##0.000_);_([$Rp-421]* \(#,##0.000\);_([$Rp-421]* &quot;-&quot;???_);_(@_)"/>
    <numFmt numFmtId="196" formatCode="_(* #,##0.00_);_(* \(#,##0.00\);_(* \-??_);_(@_)"/>
    <numFmt numFmtId="197" formatCode="_(* #,##0_);_(* \(#,##0\);_(* \-_);_(@_)"/>
    <numFmt numFmtId="198" formatCode="_(* #,##0.0_);_(* \(#,##0.0\);_(* \-??_);_(@_)"/>
    <numFmt numFmtId="199" formatCode="_(* #,##0_);_(* \(#,##0\);_(* \-??_);_(@_)"/>
    <numFmt numFmtId="200" formatCode="_(* #,##0.000_);_(* \(#,##0.000\);_(* &quot;-&quot;_);_(@_)"/>
    <numFmt numFmtId="201" formatCode="_(&quot;Rp&quot;* #,##0.00_);_(&quot;Rp&quot;* \(#,##0.00\);_(&quot;Rp&quot;* &quot;-&quot;_);_(@_)"/>
    <numFmt numFmtId="202" formatCode="#,##0.000_);\(#,##0.000\)"/>
    <numFmt numFmtId="203" formatCode="#,##0.0000_);\(#,##0.0000\)"/>
    <numFmt numFmtId="204" formatCode="_(* #,##0.00_);_(* \(#,##0.00\);_(* &quot;-&quot;_);_(@_)"/>
    <numFmt numFmtId="205" formatCode="[$-409]dddd\,\ mmmm\ dd\,\ yyyy"/>
    <numFmt numFmtId="206" formatCode="[$-409]h:mm:ss\ AM/PM"/>
    <numFmt numFmtId="207" formatCode="_(* #,##0.000_);_(* \(#,##0.000\);_(* \-??_);_(@_)"/>
    <numFmt numFmtId="208" formatCode="_(* #,##0.0000_);_(* \(#,##0.0000\);_(* \-??_);_(@_)"/>
    <numFmt numFmtId="209" formatCode="_-[$Rp-421]* #,##0.00_-;\-[$Rp-421]* #,##0.00_-;_-[$Rp-421]* &quot;-&quot;??_-;_-@_-"/>
    <numFmt numFmtId="210" formatCode="_-[$Rp-421]* #,##0.000_-;\-[$Rp-421]* #,##0.000_-;_-[$Rp-421]* &quot;-&quot;???_-;_-@_-"/>
    <numFmt numFmtId="211" formatCode="d\ mmm\ yy"/>
    <numFmt numFmtId="212" formatCode="#,##0\ ;&quot; (&quot;#,##0\);&quot; - &quot;;@\ "/>
    <numFmt numFmtId="213" formatCode="#,##0.0\ ;&quot; (&quot;#,##0.0\);&quot; - &quot;;@\ "/>
    <numFmt numFmtId="214" formatCode="#,##0.00\ ;&quot; (&quot;#,##0.00\);&quot; - &quot;;@\ "/>
    <numFmt numFmtId="215" formatCode="_(\$* #,##0_);_(\$* \(#,##0\);_(\$* \-_);_(@_)"/>
    <numFmt numFmtId="216" formatCode="[$-409]dddd\,\ mmmm\ d\,\ yyyy"/>
    <numFmt numFmtId="217" formatCode="_(* #,##0.0_);_(* \(#,##0.0\);_(* &quot;-&quot;_);_(@_)"/>
  </numFmts>
  <fonts count="77">
    <font>
      <sz val="10"/>
      <name val="Times New Roman"/>
      <family val="1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sz val="8.1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name val="Calibri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/>
      <right style="thin">
        <color indexed="8"/>
      </right>
      <top style="hair">
        <color indexed="8"/>
      </top>
      <bottom/>
    </border>
    <border>
      <left style="medium"/>
      <right style="thin"/>
      <top style="hair"/>
      <bottom style="thin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88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7" fontId="0" fillId="0" borderId="0" applyFill="0" applyBorder="0" applyAlignment="0" applyProtection="0"/>
    <xf numFmtId="197" fontId="0" fillId="0" borderId="0" applyFill="0" applyBorder="0" applyAlignment="0" applyProtection="0"/>
    <xf numFmtId="197" fontId="0" fillId="0" borderId="0" applyFill="0" applyBorder="0" applyAlignment="0" applyProtection="0"/>
    <xf numFmtId="197" fontId="0" fillId="0" borderId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96" fontId="0" fillId="0" borderId="0" applyFill="0" applyBorder="0" applyAlignment="0" applyProtection="0"/>
    <xf numFmtId="171" fontId="4" fillId="0" borderId="0" applyFont="0" applyFill="0" applyBorder="0" applyAlignment="0" applyProtection="0"/>
    <xf numFmtId="196" fontId="0" fillId="0" borderId="0" applyFill="0" applyBorder="0" applyAlignment="0" applyProtection="0"/>
    <xf numFmtId="196" fontId="0" fillId="0" borderId="0" applyFill="0" applyBorder="0" applyAlignment="0" applyProtection="0"/>
    <xf numFmtId="196" fontId="0" fillId="0" borderId="0" applyFill="0" applyBorder="0" applyAlignment="0" applyProtection="0"/>
    <xf numFmtId="196" fontId="0" fillId="0" borderId="0" applyFill="0" applyBorder="0" applyAlignment="0" applyProtection="0"/>
    <xf numFmtId="196" fontId="0" fillId="0" borderId="0" applyFill="0" applyBorder="0" applyAlignment="0" applyProtection="0"/>
    <xf numFmtId="196" fontId="0" fillId="0" borderId="0" applyFill="0" applyBorder="0" applyAlignment="0" applyProtection="0"/>
    <xf numFmtId="196" fontId="0" fillId="0" borderId="0" applyFill="0" applyBorder="0" applyAlignment="0" applyProtection="0"/>
    <xf numFmtId="171" fontId="47" fillId="0" borderId="0" applyFont="0" applyFill="0" applyBorder="0" applyAlignment="0" applyProtection="0"/>
    <xf numFmtId="196" fontId="0" fillId="0" borderId="0" applyFill="0" applyBorder="0" applyAlignment="0" applyProtection="0"/>
    <xf numFmtId="196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215" fontId="0" fillId="0" borderId="0" applyFill="0" applyBorder="0" applyAlignment="0" applyProtection="0"/>
    <xf numFmtId="215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" fillId="0" borderId="0">
      <alignment/>
      <protection/>
    </xf>
    <xf numFmtId="0" fontId="47" fillId="0" borderId="0">
      <alignment/>
      <protection/>
    </xf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03">
    <xf numFmtId="0" fontId="0" fillId="0" borderId="0" xfId="0" applyAlignment="1">
      <alignment vertical="top" wrapText="1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6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37" fontId="6" fillId="33" borderId="11" xfId="0" applyNumberFormat="1" applyFont="1" applyFill="1" applyBorder="1" applyAlignment="1" applyProtection="1">
      <alignment vertical="center"/>
      <protection/>
    </xf>
    <xf numFmtId="37" fontId="6" fillId="33" borderId="12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>
      <alignment vertical="center"/>
    </xf>
    <xf numFmtId="43" fontId="3" fillId="33" borderId="0" xfId="42" applyNumberFormat="1" applyFont="1" applyFill="1" applyAlignment="1">
      <alignment/>
    </xf>
    <xf numFmtId="0" fontId="66" fillId="0" borderId="0" xfId="0" applyFont="1" applyFill="1" applyAlignment="1">
      <alignment vertical="center"/>
    </xf>
    <xf numFmtId="0" fontId="6" fillId="33" borderId="0" xfId="0" applyFont="1" applyFill="1" applyAlignment="1">
      <alignment horizontal="left"/>
    </xf>
    <xf numFmtId="169" fontId="6" fillId="33" borderId="0" xfId="0" applyNumberFormat="1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13" xfId="0" applyFont="1" applyFill="1" applyBorder="1" applyAlignment="1">
      <alignment vertical="center"/>
    </xf>
    <xf numFmtId="37" fontId="6" fillId="33" borderId="14" xfId="0" applyNumberFormat="1" applyFont="1" applyFill="1" applyBorder="1" applyAlignment="1" applyProtection="1">
      <alignment vertical="center"/>
      <protection/>
    </xf>
    <xf numFmtId="0" fontId="66" fillId="33" borderId="0" xfId="0" applyFont="1" applyFill="1" applyAlignment="1">
      <alignment vertical="center"/>
    </xf>
    <xf numFmtId="0" fontId="67" fillId="0" borderId="0" xfId="0" applyFont="1" applyAlignment="1">
      <alignment vertical="center"/>
    </xf>
    <xf numFmtId="0" fontId="67" fillId="0" borderId="0" xfId="0" applyFont="1" applyAlignment="1">
      <alignment/>
    </xf>
    <xf numFmtId="0" fontId="66" fillId="0" borderId="0" xfId="0" applyFont="1" applyAlignment="1">
      <alignment vertical="center"/>
    </xf>
    <xf numFmtId="0" fontId="67" fillId="0" borderId="0" xfId="0" applyFont="1" applyBorder="1" applyAlignment="1">
      <alignment/>
    </xf>
    <xf numFmtId="0" fontId="67" fillId="0" borderId="15" xfId="0" applyFont="1" applyBorder="1" applyAlignment="1">
      <alignment/>
    </xf>
    <xf numFmtId="43" fontId="67" fillId="0" borderId="11" xfId="42" applyNumberFormat="1" applyFont="1" applyBorder="1" applyAlignment="1">
      <alignment/>
    </xf>
    <xf numFmtId="0" fontId="67" fillId="0" borderId="11" xfId="0" applyFont="1" applyBorder="1" applyAlignment="1">
      <alignment/>
    </xf>
    <xf numFmtId="0" fontId="67" fillId="33" borderId="0" xfId="0" applyFont="1" applyFill="1" applyBorder="1" applyAlignment="1">
      <alignment horizontal="center" vertical="center"/>
    </xf>
    <xf numFmtId="43" fontId="67" fillId="0" borderId="11" xfId="42" applyNumberFormat="1" applyFont="1" applyBorder="1" applyAlignment="1" applyProtection="1">
      <alignment vertical="top"/>
      <protection/>
    </xf>
    <xf numFmtId="0" fontId="67" fillId="0" borderId="0" xfId="0" applyFont="1" applyBorder="1" applyAlignment="1" applyProtection="1">
      <alignment wrapText="1"/>
      <protection/>
    </xf>
    <xf numFmtId="0" fontId="67" fillId="0" borderId="15" xfId="0" applyFont="1" applyBorder="1" applyAlignment="1" applyProtection="1">
      <alignment horizontal="center"/>
      <protection/>
    </xf>
    <xf numFmtId="43" fontId="67" fillId="0" borderId="11" xfId="42" applyNumberFormat="1" applyFont="1" applyFill="1" applyBorder="1" applyAlignment="1" applyProtection="1">
      <alignment/>
      <protection/>
    </xf>
    <xf numFmtId="171" fontId="3" fillId="33" borderId="0" xfId="42" applyFont="1" applyFill="1" applyAlignment="1">
      <alignment/>
    </xf>
    <xf numFmtId="171" fontId="68" fillId="33" borderId="0" xfId="42" applyFont="1" applyFill="1" applyAlignment="1">
      <alignment/>
    </xf>
    <xf numFmtId="171" fontId="67" fillId="33" borderId="0" xfId="42" applyFont="1" applyFill="1" applyAlignment="1">
      <alignment/>
    </xf>
    <xf numFmtId="171" fontId="67" fillId="33" borderId="0" xfId="0" applyNumberFormat="1" applyFont="1" applyFill="1" applyAlignment="1">
      <alignment/>
    </xf>
    <xf numFmtId="0" fontId="67" fillId="33" borderId="0" xfId="0" applyFont="1" applyFill="1" applyAlignment="1">
      <alignment/>
    </xf>
    <xf numFmtId="171" fontId="67" fillId="33" borderId="0" xfId="0" applyNumberFormat="1" applyFont="1" applyFill="1" applyAlignment="1">
      <alignment vertical="center"/>
    </xf>
    <xf numFmtId="171" fontId="67" fillId="33" borderId="0" xfId="42" applyFont="1" applyFill="1" applyAlignment="1">
      <alignment vertical="center"/>
    </xf>
    <xf numFmtId="171" fontId="66" fillId="33" borderId="0" xfId="42" applyFont="1" applyFill="1" applyAlignment="1">
      <alignment vertical="center"/>
    </xf>
    <xf numFmtId="4" fontId="7" fillId="33" borderId="0" xfId="0" applyNumberFormat="1" applyFont="1" applyFill="1" applyAlignment="1">
      <alignment horizontal="left" vertical="center"/>
    </xf>
    <xf numFmtId="171" fontId="69" fillId="33" borderId="0" xfId="42" applyFont="1" applyFill="1" applyAlignment="1">
      <alignment horizontal="right"/>
    </xf>
    <xf numFmtId="171" fontId="69" fillId="33" borderId="0" xfId="42" applyFont="1" applyFill="1" applyAlignment="1">
      <alignment horizontal="right" vertical="center"/>
    </xf>
    <xf numFmtId="171" fontId="68" fillId="33" borderId="0" xfId="0" applyNumberFormat="1" applyFont="1" applyFill="1" applyAlignment="1">
      <alignment vertical="center"/>
    </xf>
    <xf numFmtId="0" fontId="70" fillId="0" borderId="0" xfId="0" applyFont="1" applyAlignment="1">
      <alignment/>
    </xf>
    <xf numFmtId="0" fontId="10" fillId="0" borderId="0" xfId="0" applyFont="1" applyAlignment="1">
      <alignment horizontal="left"/>
    </xf>
    <xf numFmtId="171" fontId="11" fillId="0" borderId="0" xfId="42" applyFont="1" applyAlignment="1">
      <alignment/>
    </xf>
    <xf numFmtId="0" fontId="11" fillId="0" borderId="0" xfId="0" applyFont="1" applyAlignment="1">
      <alignment/>
    </xf>
    <xf numFmtId="171" fontId="11" fillId="0" borderId="0" xfId="42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7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71" fontId="11" fillId="0" borderId="0" xfId="42" applyFont="1" applyBorder="1" applyAlignment="1">
      <alignment/>
    </xf>
    <xf numFmtId="0" fontId="10" fillId="34" borderId="16" xfId="0" applyFont="1" applyFill="1" applyBorder="1" applyAlignment="1">
      <alignment horizontal="center" vertical="center"/>
    </xf>
    <xf numFmtId="171" fontId="10" fillId="34" borderId="17" xfId="42" applyFont="1" applyFill="1" applyBorder="1" applyAlignment="1">
      <alignment horizontal="center" vertical="center" wrapText="1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/>
    </xf>
    <xf numFmtId="171" fontId="11" fillId="0" borderId="21" xfId="42" applyFont="1" applyBorder="1" applyAlignment="1">
      <alignment/>
    </xf>
    <xf numFmtId="0" fontId="10" fillId="0" borderId="22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center"/>
    </xf>
    <xf numFmtId="171" fontId="11" fillId="0" borderId="25" xfId="42" applyFont="1" applyFill="1" applyBorder="1" applyAlignment="1">
      <alignment/>
    </xf>
    <xf numFmtId="171" fontId="10" fillId="0" borderId="25" xfId="42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/>
    </xf>
    <xf numFmtId="171" fontId="11" fillId="0" borderId="28" xfId="42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0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right"/>
    </xf>
    <xf numFmtId="171" fontId="10" fillId="0" borderId="21" xfId="42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171" fontId="11" fillId="0" borderId="32" xfId="42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33" xfId="0" applyFont="1" applyFill="1" applyBorder="1" applyAlignment="1">
      <alignment/>
    </xf>
    <xf numFmtId="0" fontId="11" fillId="0" borderId="34" xfId="0" applyFont="1" applyFill="1" applyBorder="1" applyAlignment="1">
      <alignment horizontal="center"/>
    </xf>
    <xf numFmtId="171" fontId="11" fillId="0" borderId="34" xfId="42" applyFont="1" applyFill="1" applyBorder="1" applyAlignment="1">
      <alignment/>
    </xf>
    <xf numFmtId="0" fontId="4" fillId="0" borderId="0" xfId="0" applyFont="1" applyAlignment="1">
      <alignment/>
    </xf>
    <xf numFmtId="0" fontId="12" fillId="33" borderId="0" xfId="0" applyFont="1" applyFill="1" applyAlignment="1">
      <alignment vertical="center"/>
    </xf>
    <xf numFmtId="171" fontId="70" fillId="0" borderId="28" xfId="42" applyNumberFormat="1" applyFont="1" applyFill="1" applyBorder="1" applyAlignment="1">
      <alignment vertical="center"/>
    </xf>
    <xf numFmtId="0" fontId="67" fillId="0" borderId="0" xfId="0" applyFont="1" applyAlignment="1">
      <alignment/>
    </xf>
    <xf numFmtId="0" fontId="71" fillId="0" borderId="0" xfId="0" applyFont="1" applyAlignment="1">
      <alignment/>
    </xf>
    <xf numFmtId="171" fontId="71" fillId="0" borderId="0" xfId="42" applyFont="1" applyAlignment="1">
      <alignment/>
    </xf>
    <xf numFmtId="171" fontId="71" fillId="0" borderId="0" xfId="42" applyFont="1" applyAlignment="1">
      <alignment horizontal="left"/>
    </xf>
    <xf numFmtId="171" fontId="70" fillId="0" borderId="0" xfId="42" applyFont="1" applyBorder="1" applyAlignment="1">
      <alignment horizontal="center"/>
    </xf>
    <xf numFmtId="171" fontId="71" fillId="34" borderId="17" xfId="42" applyFont="1" applyFill="1" applyBorder="1" applyAlignment="1">
      <alignment horizontal="center" vertical="center" wrapText="1"/>
    </xf>
    <xf numFmtId="171" fontId="70" fillId="0" borderId="21" xfId="42" applyFont="1" applyBorder="1" applyAlignment="1">
      <alignment horizontal="center"/>
    </xf>
    <xf numFmtId="171" fontId="70" fillId="0" borderId="25" xfId="42" applyFont="1" applyFill="1" applyBorder="1" applyAlignment="1">
      <alignment horizontal="center"/>
    </xf>
    <xf numFmtId="171" fontId="70" fillId="0" borderId="28" xfId="42" applyFont="1" applyFill="1" applyBorder="1" applyAlignment="1">
      <alignment horizontal="center"/>
    </xf>
    <xf numFmtId="171" fontId="70" fillId="0" borderId="28" xfId="42" applyFont="1" applyFill="1" applyBorder="1" applyAlignment="1">
      <alignment/>
    </xf>
    <xf numFmtId="171" fontId="70" fillId="0" borderId="32" xfId="42" applyFont="1" applyFill="1" applyBorder="1" applyAlignment="1">
      <alignment/>
    </xf>
    <xf numFmtId="171" fontId="70" fillId="0" borderId="34" xfId="42" applyFont="1" applyFill="1" applyBorder="1" applyAlignment="1">
      <alignment/>
    </xf>
    <xf numFmtId="171" fontId="70" fillId="0" borderId="21" xfId="42" applyFont="1" applyFill="1" applyBorder="1" applyAlignment="1">
      <alignment horizontal="center"/>
    </xf>
    <xf numFmtId="171" fontId="70" fillId="0" borderId="0" xfId="42" applyFont="1" applyAlignment="1">
      <alignment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66" fillId="0" borderId="0" xfId="0" applyFont="1" applyAlignment="1">
      <alignment horizontal="center" vertical="center"/>
    </xf>
    <xf numFmtId="171" fontId="70" fillId="0" borderId="35" xfId="42" applyFont="1" applyFill="1" applyBorder="1" applyAlignment="1">
      <alignment/>
    </xf>
    <xf numFmtId="171" fontId="70" fillId="0" borderId="27" xfId="42" applyFont="1" applyFill="1" applyBorder="1" applyAlignment="1">
      <alignment/>
    </xf>
    <xf numFmtId="171" fontId="69" fillId="33" borderId="0" xfId="42" applyFont="1" applyFill="1" applyAlignment="1">
      <alignment/>
    </xf>
    <xf numFmtId="0" fontId="3" fillId="33" borderId="13" xfId="0" applyFont="1" applyFill="1" applyBorder="1" applyAlignment="1">
      <alignment vertical="center"/>
    </xf>
    <xf numFmtId="0" fontId="66" fillId="0" borderId="36" xfId="0" applyFont="1" applyBorder="1" applyAlignment="1">
      <alignment/>
    </xf>
    <xf numFmtId="0" fontId="67" fillId="0" borderId="37" xfId="0" applyFont="1" applyBorder="1" applyAlignment="1">
      <alignment/>
    </xf>
    <xf numFmtId="0" fontId="67" fillId="0" borderId="36" xfId="0" applyFont="1" applyBorder="1" applyAlignment="1">
      <alignment horizontal="left"/>
    </xf>
    <xf numFmtId="0" fontId="67" fillId="0" borderId="36" xfId="0" applyFont="1" applyBorder="1" applyAlignment="1">
      <alignment/>
    </xf>
    <xf numFmtId="0" fontId="66" fillId="0" borderId="36" xfId="0" applyFont="1" applyBorder="1" applyAlignment="1">
      <alignment horizontal="left"/>
    </xf>
    <xf numFmtId="0" fontId="67" fillId="0" borderId="37" xfId="0" applyFont="1" applyBorder="1" applyAlignment="1">
      <alignment horizontal="center"/>
    </xf>
    <xf numFmtId="0" fontId="11" fillId="0" borderId="38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39" xfId="0" applyFont="1" applyFill="1" applyBorder="1" applyAlignment="1">
      <alignment horizontal="right"/>
    </xf>
    <xf numFmtId="0" fontId="11" fillId="0" borderId="40" xfId="0" applyFont="1" applyFill="1" applyBorder="1" applyAlignment="1">
      <alignment horizontal="center"/>
    </xf>
    <xf numFmtId="171" fontId="70" fillId="0" borderId="40" xfId="42" applyFont="1" applyFill="1" applyBorder="1" applyAlignment="1">
      <alignment horizontal="center"/>
    </xf>
    <xf numFmtId="171" fontId="10" fillId="0" borderId="40" xfId="42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67" fillId="0" borderId="41" xfId="0" applyFont="1" applyBorder="1" applyAlignment="1">
      <alignment/>
    </xf>
    <xf numFmtId="43" fontId="67" fillId="0" borderId="41" xfId="42" applyNumberFormat="1" applyFont="1" applyBorder="1" applyAlignment="1" applyProtection="1">
      <alignment vertical="top"/>
      <protection/>
    </xf>
    <xf numFmtId="0" fontId="11" fillId="0" borderId="42" xfId="0" applyFont="1" applyBorder="1" applyAlignment="1">
      <alignment/>
    </xf>
    <xf numFmtId="0" fontId="10" fillId="0" borderId="43" xfId="0" applyFont="1" applyFill="1" applyBorder="1" applyAlignment="1">
      <alignment horizontal="right" vertical="center" wrapText="1"/>
    </xf>
    <xf numFmtId="0" fontId="11" fillId="0" borderId="44" xfId="0" applyFont="1" applyFill="1" applyBorder="1" applyAlignment="1">
      <alignment horizontal="right"/>
    </xf>
    <xf numFmtId="0" fontId="11" fillId="0" borderId="42" xfId="0" applyFont="1" applyFill="1" applyBorder="1" applyAlignment="1">
      <alignment/>
    </xf>
    <xf numFmtId="0" fontId="3" fillId="33" borderId="45" xfId="0" applyFont="1" applyFill="1" applyBorder="1" applyAlignment="1">
      <alignment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vertical="center"/>
    </xf>
    <xf numFmtId="0" fontId="6" fillId="33" borderId="47" xfId="0" applyFont="1" applyFill="1" applyBorder="1" applyAlignment="1">
      <alignment vertical="center"/>
    </xf>
    <xf numFmtId="0" fontId="6" fillId="33" borderId="48" xfId="0" applyFont="1" applyFill="1" applyBorder="1" applyAlignment="1">
      <alignment horizontal="left" vertical="center" indent="1"/>
    </xf>
    <xf numFmtId="0" fontId="6" fillId="33" borderId="49" xfId="0" applyFont="1" applyFill="1" applyBorder="1" applyAlignment="1">
      <alignment horizontal="left" vertical="center" indent="1"/>
    </xf>
    <xf numFmtId="171" fontId="3" fillId="33" borderId="41" xfId="42" applyFont="1" applyFill="1" applyBorder="1" applyAlignment="1">
      <alignment vertical="center"/>
    </xf>
    <xf numFmtId="171" fontId="6" fillId="33" borderId="41" xfId="42" applyFont="1" applyFill="1" applyBorder="1" applyAlignment="1" applyProtection="1">
      <alignment vertical="center"/>
      <protection/>
    </xf>
    <xf numFmtId="171" fontId="6" fillId="33" borderId="50" xfId="42" applyFont="1" applyFill="1" applyBorder="1" applyAlignment="1" applyProtection="1">
      <alignment vertical="center"/>
      <protection/>
    </xf>
    <xf numFmtId="171" fontId="6" fillId="33" borderId="51" xfId="42" applyFont="1" applyFill="1" applyBorder="1" applyAlignment="1" applyProtection="1">
      <alignment vertical="center"/>
      <protection/>
    </xf>
    <xf numFmtId="0" fontId="67" fillId="0" borderId="46" xfId="0" applyFont="1" applyBorder="1" applyAlignment="1">
      <alignment/>
    </xf>
    <xf numFmtId="0" fontId="67" fillId="0" borderId="46" xfId="0" applyFont="1" applyBorder="1" applyAlignment="1" applyProtection="1">
      <alignment horizontal="right" vertical="center"/>
      <protection/>
    </xf>
    <xf numFmtId="171" fontId="10" fillId="34" borderId="52" xfId="42" applyFont="1" applyFill="1" applyBorder="1" applyAlignment="1">
      <alignment horizontal="center" vertical="center" wrapText="1"/>
    </xf>
    <xf numFmtId="171" fontId="11" fillId="0" borderId="53" xfId="42" applyFont="1" applyBorder="1" applyAlignment="1">
      <alignment/>
    </xf>
    <xf numFmtId="171" fontId="10" fillId="0" borderId="54" xfId="42" applyFont="1" applyFill="1" applyBorder="1" applyAlignment="1">
      <alignment/>
    </xf>
    <xf numFmtId="171" fontId="10" fillId="0" borderId="55" xfId="42" applyFont="1" applyFill="1" applyBorder="1" applyAlignment="1">
      <alignment/>
    </xf>
    <xf numFmtId="171" fontId="11" fillId="0" borderId="55" xfId="42" applyFont="1" applyFill="1" applyBorder="1" applyAlignment="1">
      <alignment/>
    </xf>
    <xf numFmtId="171" fontId="11" fillId="0" borderId="56" xfId="42" applyFont="1" applyFill="1" applyBorder="1" applyAlignment="1">
      <alignment/>
    </xf>
    <xf numFmtId="171" fontId="10" fillId="0" borderId="53" xfId="42" applyFont="1" applyFill="1" applyBorder="1" applyAlignment="1">
      <alignment/>
    </xf>
    <xf numFmtId="0" fontId="10" fillId="0" borderId="43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/>
    </xf>
    <xf numFmtId="0" fontId="10" fillId="0" borderId="44" xfId="0" applyFont="1" applyFill="1" applyBorder="1" applyAlignment="1">
      <alignment horizontal="right"/>
    </xf>
    <xf numFmtId="0" fontId="11" fillId="0" borderId="57" xfId="0" applyFont="1" applyFill="1" applyBorder="1" applyAlignment="1">
      <alignment/>
    </xf>
    <xf numFmtId="171" fontId="10" fillId="0" borderId="58" xfId="42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33" borderId="0" xfId="0" applyFont="1" applyFill="1" applyAlignment="1">
      <alignment vertic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33" borderId="0" xfId="0" applyFont="1" applyFill="1" applyAlignment="1">
      <alignment horizontal="left" vertical="center"/>
    </xf>
    <xf numFmtId="0" fontId="3" fillId="33" borderId="46" xfId="0" applyFont="1" applyFill="1" applyBorder="1" applyAlignment="1">
      <alignment vertical="center"/>
    </xf>
    <xf numFmtId="0" fontId="6" fillId="33" borderId="59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vertical="center"/>
    </xf>
    <xf numFmtId="0" fontId="3" fillId="33" borderId="29" xfId="0" applyFont="1" applyFill="1" applyBorder="1" applyAlignment="1">
      <alignment/>
    </xf>
    <xf numFmtId="171" fontId="3" fillId="33" borderId="55" xfId="0" applyNumberFormat="1" applyFont="1" applyFill="1" applyBorder="1" applyAlignment="1">
      <alignment/>
    </xf>
    <xf numFmtId="0" fontId="6" fillId="33" borderId="44" xfId="0" applyFont="1" applyFill="1" applyBorder="1" applyAlignment="1">
      <alignment horizontal="center"/>
    </xf>
    <xf numFmtId="0" fontId="6" fillId="33" borderId="55" xfId="0" applyFont="1" applyFill="1" applyBorder="1" applyAlignment="1">
      <alignment horizontal="center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29" xfId="0" applyFont="1" applyFill="1" applyBorder="1" applyAlignment="1">
      <alignment horizontal="center" vertical="center"/>
    </xf>
    <xf numFmtId="0" fontId="66" fillId="0" borderId="64" xfId="0" applyFont="1" applyBorder="1" applyAlignment="1">
      <alignment horizontal="center"/>
    </xf>
    <xf numFmtId="43" fontId="67" fillId="0" borderId="65" xfId="42" applyNumberFormat="1" applyFont="1" applyBorder="1" applyAlignment="1">
      <alignment/>
    </xf>
    <xf numFmtId="43" fontId="67" fillId="0" borderId="66" xfId="42" applyNumberFormat="1" applyFont="1" applyBorder="1" applyAlignment="1">
      <alignment/>
    </xf>
    <xf numFmtId="0" fontId="66" fillId="0" borderId="64" xfId="0" applyFont="1" applyBorder="1" applyAlignment="1">
      <alignment/>
    </xf>
    <xf numFmtId="43" fontId="67" fillId="0" borderId="65" xfId="42" applyNumberFormat="1" applyFont="1" applyBorder="1" applyAlignment="1" applyProtection="1">
      <alignment/>
      <protection/>
    </xf>
    <xf numFmtId="0" fontId="67" fillId="0" borderId="64" xfId="0" applyFont="1" applyBorder="1" applyAlignment="1">
      <alignment horizontal="right"/>
    </xf>
    <xf numFmtId="43" fontId="67" fillId="0" borderId="65" xfId="42" applyNumberFormat="1" applyFont="1" applyFill="1" applyBorder="1" applyAlignment="1" applyProtection="1">
      <alignment/>
      <protection/>
    </xf>
    <xf numFmtId="43" fontId="67" fillId="0" borderId="66" xfId="42" applyNumberFormat="1" applyFont="1" applyBorder="1" applyAlignment="1" applyProtection="1">
      <alignment vertical="top"/>
      <protection/>
    </xf>
    <xf numFmtId="0" fontId="67" fillId="0" borderId="64" xfId="0" applyFont="1" applyBorder="1" applyAlignment="1" applyProtection="1">
      <alignment horizontal="right" vertical="top"/>
      <protection/>
    </xf>
    <xf numFmtId="0" fontId="67" fillId="33" borderId="36" xfId="0" applyFont="1" applyFill="1" applyBorder="1" applyAlignment="1">
      <alignment horizontal="left" vertical="center"/>
    </xf>
    <xf numFmtId="0" fontId="67" fillId="0" borderId="36" xfId="0" applyFont="1" applyBorder="1" applyAlignment="1" applyProtection="1">
      <alignment vertical="center"/>
      <protection/>
    </xf>
    <xf numFmtId="0" fontId="67" fillId="0" borderId="37" xfId="0" applyFont="1" applyBorder="1" applyAlignment="1" applyProtection="1">
      <alignment horizontal="center" vertical="top"/>
      <protection/>
    </xf>
    <xf numFmtId="43" fontId="67" fillId="0" borderId="65" xfId="42" applyNumberFormat="1" applyFont="1" applyFill="1" applyBorder="1" applyAlignment="1" applyProtection="1">
      <alignment vertical="top"/>
      <protection/>
    </xf>
    <xf numFmtId="43" fontId="67" fillId="0" borderId="65" xfId="42" applyNumberFormat="1" applyFont="1" applyBorder="1" applyAlignment="1" applyProtection="1">
      <alignment vertical="top"/>
      <protection/>
    </xf>
    <xf numFmtId="0" fontId="67" fillId="0" borderId="36" xfId="0" applyFont="1" applyBorder="1" applyAlignment="1" applyProtection="1">
      <alignment wrapText="1"/>
      <protection/>
    </xf>
    <xf numFmtId="0" fontId="67" fillId="0" borderId="64" xfId="0" applyFont="1" applyBorder="1" applyAlignment="1" applyProtection="1">
      <alignment horizontal="right" vertical="center"/>
      <protection/>
    </xf>
    <xf numFmtId="0" fontId="67" fillId="33" borderId="36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37" fontId="5" fillId="33" borderId="0" xfId="0" applyNumberFormat="1" applyFont="1" applyFill="1" applyAlignment="1" applyProtection="1">
      <alignment horizontal="center" vertical="top"/>
      <protection/>
    </xf>
    <xf numFmtId="171" fontId="72" fillId="33" borderId="0" xfId="42" applyFont="1" applyFill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37" fontId="6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Alignment="1">
      <alignment vertical="center"/>
    </xf>
    <xf numFmtId="171" fontId="9" fillId="33" borderId="0" xfId="42" applyFont="1" applyFill="1" applyAlignment="1" applyProtection="1">
      <alignment vertical="center"/>
      <protection/>
    </xf>
    <xf numFmtId="183" fontId="7" fillId="33" borderId="0" xfId="0" applyNumberFormat="1" applyFont="1" applyFill="1" applyAlignment="1">
      <alignment horizontal="center" vertical="center"/>
    </xf>
    <xf numFmtId="171" fontId="67" fillId="33" borderId="0" xfId="0" applyNumberFormat="1" applyFont="1" applyFill="1" applyAlignment="1">
      <alignment vertical="center"/>
    </xf>
    <xf numFmtId="171" fontId="69" fillId="33" borderId="0" xfId="42" applyFont="1" applyFill="1" applyAlignment="1">
      <alignment horizontal="right" vertical="center"/>
    </xf>
    <xf numFmtId="0" fontId="6" fillId="33" borderId="0" xfId="0" applyFont="1" applyFill="1" applyBorder="1" applyAlignment="1">
      <alignment horizontal="left" vertical="center" indent="1"/>
    </xf>
    <xf numFmtId="0" fontId="3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171" fontId="6" fillId="33" borderId="0" xfId="42" applyFont="1" applyFill="1" applyBorder="1" applyAlignment="1" applyProtection="1">
      <alignment vertical="center"/>
      <protection/>
    </xf>
    <xf numFmtId="0" fontId="3" fillId="33" borderId="67" xfId="0" applyFont="1" applyFill="1" applyBorder="1" applyAlignment="1">
      <alignment horizontal="center"/>
    </xf>
    <xf numFmtId="0" fontId="3" fillId="33" borderId="68" xfId="0" applyFont="1" applyFill="1" applyBorder="1" applyAlignment="1">
      <alignment horizontal="left"/>
    </xf>
    <xf numFmtId="0" fontId="3" fillId="33" borderId="69" xfId="0" applyFont="1" applyFill="1" applyBorder="1" applyAlignment="1">
      <alignment/>
    </xf>
    <xf numFmtId="0" fontId="3" fillId="33" borderId="70" xfId="0" applyFont="1" applyFill="1" applyBorder="1" applyAlignment="1">
      <alignment/>
    </xf>
    <xf numFmtId="169" fontId="3" fillId="33" borderId="71" xfId="0" applyNumberFormat="1" applyFont="1" applyFill="1" applyBorder="1" applyAlignment="1">
      <alignment/>
    </xf>
    <xf numFmtId="171" fontId="3" fillId="33" borderId="55" xfId="0" applyNumberFormat="1" applyFont="1" applyFill="1" applyBorder="1" applyAlignment="1">
      <alignment horizontal="center"/>
    </xf>
    <xf numFmtId="171" fontId="70" fillId="0" borderId="32" xfId="42" applyFont="1" applyFill="1" applyBorder="1" applyAlignment="1">
      <alignment horizontal="center"/>
    </xf>
    <xf numFmtId="0" fontId="5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37" fontId="5" fillId="33" borderId="11" xfId="0" applyNumberFormat="1" applyFont="1" applyFill="1" applyBorder="1" applyAlignment="1" applyProtection="1">
      <alignment vertical="center"/>
      <protection/>
    </xf>
    <xf numFmtId="171" fontId="5" fillId="33" borderId="41" xfId="42" applyFont="1" applyFill="1" applyBorder="1" applyAlignment="1" applyProtection="1">
      <alignment vertical="center"/>
      <protection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1" fillId="0" borderId="0" xfId="0" applyFont="1" applyFill="1" applyAlignment="1">
      <alignment horizontal="center"/>
    </xf>
    <xf numFmtId="0" fontId="71" fillId="0" borderId="0" xfId="0" applyFont="1" applyFill="1" applyAlignment="1">
      <alignment horizontal="left"/>
    </xf>
    <xf numFmtId="211" fontId="71" fillId="0" borderId="0" xfId="0" applyNumberFormat="1" applyFont="1" applyFill="1" applyAlignment="1">
      <alignment/>
    </xf>
    <xf numFmtId="211" fontId="71" fillId="0" borderId="0" xfId="0" applyNumberFormat="1" applyFont="1" applyFill="1" applyAlignment="1" quotePrefix="1">
      <alignment/>
    </xf>
    <xf numFmtId="0" fontId="70" fillId="0" borderId="72" xfId="0" applyFont="1" applyFill="1" applyBorder="1" applyAlignment="1">
      <alignment/>
    </xf>
    <xf numFmtId="0" fontId="70" fillId="0" borderId="73" xfId="0" applyFont="1" applyFill="1" applyBorder="1" applyAlignment="1">
      <alignment/>
    </xf>
    <xf numFmtId="0" fontId="0" fillId="0" borderId="0" xfId="0" applyAlignment="1">
      <alignment/>
    </xf>
    <xf numFmtId="0" fontId="17" fillId="0" borderId="74" xfId="0" applyFont="1" applyBorder="1" applyAlignment="1">
      <alignment horizontal="left" vertical="center"/>
    </xf>
    <xf numFmtId="0" fontId="0" fillId="0" borderId="37" xfId="0" applyBorder="1" applyAlignment="1">
      <alignment horizontal="center"/>
    </xf>
    <xf numFmtId="0" fontId="0" fillId="0" borderId="75" xfId="0" applyBorder="1" applyAlignment="1">
      <alignment/>
    </xf>
    <xf numFmtId="0" fontId="0" fillId="0" borderId="74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/>
    </xf>
    <xf numFmtId="1" fontId="4" fillId="0" borderId="36" xfId="43" applyNumberFormat="1" applyFont="1" applyBorder="1" applyAlignment="1">
      <alignment/>
    </xf>
    <xf numFmtId="0" fontId="0" fillId="0" borderId="65" xfId="0" applyBorder="1" applyAlignment="1">
      <alignment/>
    </xf>
    <xf numFmtId="214" fontId="4" fillId="0" borderId="36" xfId="43" applyNumberFormat="1" applyFont="1" applyBorder="1" applyAlignment="1">
      <alignment/>
    </xf>
    <xf numFmtId="213" fontId="4" fillId="0" borderId="36" xfId="43" applyNumberFormat="1" applyFont="1" applyBorder="1" applyAlignment="1">
      <alignment/>
    </xf>
    <xf numFmtId="0" fontId="17" fillId="0" borderId="74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65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17" fillId="0" borderId="74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3" fillId="33" borderId="27" xfId="0" applyFont="1" applyFill="1" applyBorder="1" applyAlignment="1">
      <alignment/>
    </xf>
    <xf numFmtId="0" fontId="0" fillId="0" borderId="77" xfId="0" applyBorder="1" applyAlignment="1">
      <alignment horizontal="center"/>
    </xf>
    <xf numFmtId="169" fontId="0" fillId="0" borderId="36" xfId="43" applyBorder="1" applyAlignment="1">
      <alignment/>
    </xf>
    <xf numFmtId="169" fontId="4" fillId="0" borderId="36" xfId="43" applyFont="1" applyBorder="1" applyAlignment="1">
      <alignment/>
    </xf>
    <xf numFmtId="0" fontId="0" fillId="0" borderId="78" xfId="0" applyBorder="1" applyAlignment="1">
      <alignment horizontal="center"/>
    </xf>
    <xf numFmtId="0" fontId="0" fillId="0" borderId="74" xfId="0" applyBorder="1" applyAlignment="1" quotePrefix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/>
    </xf>
    <xf numFmtId="169" fontId="0" fillId="0" borderId="36" xfId="43" applyFont="1" applyBorder="1" applyAlignment="1">
      <alignment horizontal="left"/>
    </xf>
    <xf numFmtId="0" fontId="17" fillId="0" borderId="74" xfId="0" applyFont="1" applyBorder="1" applyAlignment="1">
      <alignment horizontal="left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/>
    </xf>
    <xf numFmtId="0" fontId="2" fillId="33" borderId="36" xfId="0" applyFont="1" applyFill="1" applyBorder="1" applyAlignment="1">
      <alignment horizontal="left" vertical="center"/>
    </xf>
    <xf numFmtId="0" fontId="0" fillId="0" borderId="7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71" fontId="11" fillId="0" borderId="27" xfId="42" applyFont="1" applyFill="1" applyBorder="1" applyAlignment="1">
      <alignment/>
    </xf>
    <xf numFmtId="0" fontId="11" fillId="0" borderId="84" xfId="0" applyFont="1" applyFill="1" applyBorder="1" applyAlignment="1">
      <alignment horizontal="right"/>
    </xf>
    <xf numFmtId="0" fontId="11" fillId="0" borderId="85" xfId="0" applyFont="1" applyFill="1" applyBorder="1" applyAlignment="1">
      <alignment horizontal="left"/>
    </xf>
    <xf numFmtId="0" fontId="11" fillId="0" borderId="86" xfId="0" applyFont="1" applyFill="1" applyBorder="1" applyAlignment="1">
      <alignment/>
    </xf>
    <xf numFmtId="0" fontId="11" fillId="0" borderId="87" xfId="0" applyFont="1" applyFill="1" applyBorder="1" applyAlignment="1">
      <alignment/>
    </xf>
    <xf numFmtId="171" fontId="70" fillId="0" borderId="34" xfId="42" applyNumberFormat="1" applyFont="1" applyFill="1" applyBorder="1" applyAlignment="1">
      <alignment vertical="center"/>
    </xf>
    <xf numFmtId="0" fontId="11" fillId="0" borderId="88" xfId="0" applyFont="1" applyBorder="1" applyAlignment="1">
      <alignment/>
    </xf>
    <xf numFmtId="0" fontId="11" fillId="0" borderId="89" xfId="0" applyFont="1" applyBorder="1" applyAlignment="1">
      <alignment/>
    </xf>
    <xf numFmtId="171" fontId="70" fillId="0" borderId="89" xfId="42" applyFont="1" applyBorder="1" applyAlignment="1">
      <alignment/>
    </xf>
    <xf numFmtId="0" fontId="11" fillId="0" borderId="90" xfId="0" applyFont="1" applyBorder="1" applyAlignment="1">
      <alignment/>
    </xf>
    <xf numFmtId="0" fontId="11" fillId="0" borderId="32" xfId="0" applyFont="1" applyFill="1" applyBorder="1" applyAlignment="1">
      <alignment horizontal="center"/>
    </xf>
    <xf numFmtId="171" fontId="70" fillId="0" borderId="31" xfId="42" applyFont="1" applyFill="1" applyBorder="1" applyAlignment="1">
      <alignment/>
    </xf>
    <xf numFmtId="0" fontId="10" fillId="0" borderId="57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171" fontId="11" fillId="0" borderId="0" xfId="42" applyFont="1" applyFill="1" applyBorder="1" applyAlignment="1">
      <alignment/>
    </xf>
    <xf numFmtId="171" fontId="11" fillId="0" borderId="58" xfId="42" applyFont="1" applyFill="1" applyBorder="1" applyAlignment="1">
      <alignment/>
    </xf>
    <xf numFmtId="0" fontId="0" fillId="0" borderId="36" xfId="0" applyBorder="1" applyAlignment="1">
      <alignment horizontal="left" vertical="center"/>
    </xf>
    <xf numFmtId="0" fontId="0" fillId="0" borderId="65" xfId="0" applyBorder="1" applyAlignment="1">
      <alignment horizontal="justify" vertical="center"/>
    </xf>
    <xf numFmtId="0" fontId="0" fillId="0" borderId="37" xfId="0" applyBorder="1" applyAlignment="1">
      <alignment/>
    </xf>
    <xf numFmtId="0" fontId="0" fillId="0" borderId="74" xfId="0" applyBorder="1" applyAlignment="1">
      <alignment horizontal="left" vertical="center"/>
    </xf>
    <xf numFmtId="0" fontId="0" fillId="0" borderId="82" xfId="0" applyBorder="1" applyAlignment="1">
      <alignment/>
    </xf>
    <xf numFmtId="0" fontId="0" fillId="0" borderId="78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77" xfId="0" applyFill="1" applyBorder="1" applyAlignment="1">
      <alignment horizontal="center"/>
    </xf>
    <xf numFmtId="0" fontId="66" fillId="34" borderId="12" xfId="0" applyFont="1" applyFill="1" applyBorder="1" applyAlignment="1">
      <alignment horizontal="center" vertical="center"/>
    </xf>
    <xf numFmtId="0" fontId="66" fillId="34" borderId="50" xfId="0" applyFont="1" applyFill="1" applyBorder="1" applyAlignment="1">
      <alignment horizontal="center" vertical="center"/>
    </xf>
    <xf numFmtId="39" fontId="66" fillId="34" borderId="91" xfId="0" applyNumberFormat="1" applyFont="1" applyFill="1" applyBorder="1" applyAlignment="1" applyProtection="1">
      <alignment horizontal="center" vertical="center"/>
      <protection/>
    </xf>
    <xf numFmtId="0" fontId="66" fillId="34" borderId="92" xfId="0" applyFont="1" applyFill="1" applyBorder="1" applyAlignment="1">
      <alignment horizontal="center" vertical="center"/>
    </xf>
    <xf numFmtId="0" fontId="11" fillId="0" borderId="93" xfId="0" applyFont="1" applyFill="1" applyBorder="1" applyAlignment="1">
      <alignment horizontal="right"/>
    </xf>
    <xf numFmtId="171" fontId="11" fillId="0" borderId="94" xfId="42" applyFont="1" applyFill="1" applyBorder="1" applyAlignment="1">
      <alignment/>
    </xf>
    <xf numFmtId="0" fontId="6" fillId="34" borderId="95" xfId="0" applyFont="1" applyFill="1" applyBorder="1" applyAlignment="1">
      <alignment horizontal="center"/>
    </xf>
    <xf numFmtId="0" fontId="6" fillId="34" borderId="96" xfId="0" applyFont="1" applyFill="1" applyBorder="1" applyAlignment="1">
      <alignment horizontal="center"/>
    </xf>
    <xf numFmtId="0" fontId="6" fillId="34" borderId="92" xfId="0" applyFont="1" applyFill="1" applyBorder="1" applyAlignment="1">
      <alignment horizontal="center"/>
    </xf>
    <xf numFmtId="0" fontId="6" fillId="34" borderId="50" xfId="0" applyFont="1" applyFill="1" applyBorder="1" applyAlignment="1">
      <alignment horizontal="center" vertical="center"/>
    </xf>
    <xf numFmtId="0" fontId="6" fillId="34" borderId="97" xfId="0" applyFont="1" applyFill="1" applyBorder="1" applyAlignment="1">
      <alignment horizontal="left" vertical="center" indent="1"/>
    </xf>
    <xf numFmtId="0" fontId="3" fillId="34" borderId="98" xfId="0" applyFont="1" applyFill="1" applyBorder="1" applyAlignment="1">
      <alignment horizontal="left" vertical="center"/>
    </xf>
    <xf numFmtId="0" fontId="6" fillId="34" borderId="98" xfId="0" applyFont="1" applyFill="1" applyBorder="1" applyAlignment="1">
      <alignment horizontal="left" vertical="center"/>
    </xf>
    <xf numFmtId="37" fontId="6" fillId="34" borderId="99" xfId="0" applyNumberFormat="1" applyFont="1" applyFill="1" applyBorder="1" applyAlignment="1" applyProtection="1">
      <alignment vertical="center"/>
      <protection/>
    </xf>
    <xf numFmtId="171" fontId="6" fillId="34" borderId="100" xfId="42" applyFont="1" applyFill="1" applyBorder="1" applyAlignment="1" applyProtection="1">
      <alignment vertical="center"/>
      <protection/>
    </xf>
    <xf numFmtId="171" fontId="10" fillId="0" borderId="0" xfId="42" applyFont="1" applyFill="1" applyBorder="1" applyAlignment="1">
      <alignment/>
    </xf>
    <xf numFmtId="0" fontId="10" fillId="0" borderId="43" xfId="0" applyFont="1" applyFill="1" applyBorder="1" applyAlignment="1">
      <alignment horizontal="right"/>
    </xf>
    <xf numFmtId="0" fontId="10" fillId="0" borderId="23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171" fontId="11" fillId="0" borderId="23" xfId="42" applyFont="1" applyFill="1" applyBorder="1" applyAlignment="1">
      <alignment/>
    </xf>
    <xf numFmtId="171" fontId="11" fillId="0" borderId="54" xfId="42" applyFont="1" applyFill="1" applyBorder="1" applyAlignment="1">
      <alignment/>
    </xf>
    <xf numFmtId="0" fontId="19" fillId="33" borderId="44" xfId="0" applyFont="1" applyFill="1" applyBorder="1" applyAlignment="1">
      <alignment horizontal="center"/>
    </xf>
    <xf numFmtId="0" fontId="19" fillId="33" borderId="26" xfId="0" applyFont="1" applyFill="1" applyBorder="1" applyAlignment="1">
      <alignment horizontal="center"/>
    </xf>
    <xf numFmtId="0" fontId="19" fillId="33" borderId="27" xfId="0" applyFont="1" applyFill="1" applyBorder="1" applyAlignment="1">
      <alignment/>
    </xf>
    <xf numFmtId="0" fontId="19" fillId="33" borderId="29" xfId="0" applyFont="1" applyFill="1" applyBorder="1" applyAlignment="1">
      <alignment/>
    </xf>
    <xf numFmtId="171" fontId="19" fillId="33" borderId="55" xfId="0" applyNumberFormat="1" applyFont="1" applyFill="1" applyBorder="1" applyAlignment="1">
      <alignment/>
    </xf>
    <xf numFmtId="171" fontId="19" fillId="33" borderId="55" xfId="0" applyNumberFormat="1" applyFont="1" applyFill="1" applyBorder="1" applyAlignment="1">
      <alignment horizontal="center"/>
    </xf>
    <xf numFmtId="43" fontId="67" fillId="0" borderId="66" xfId="42" applyNumberFormat="1" applyFont="1" applyBorder="1" applyAlignment="1" applyProtection="1">
      <alignment vertical="center"/>
      <protection/>
    </xf>
    <xf numFmtId="0" fontId="67" fillId="0" borderId="64" xfId="0" applyFont="1" applyBorder="1" applyAlignment="1">
      <alignment horizontal="right" vertical="center"/>
    </xf>
    <xf numFmtId="0" fontId="67" fillId="0" borderId="36" xfId="0" applyFont="1" applyBorder="1" applyAlignment="1">
      <alignment horizontal="left" vertical="center"/>
    </xf>
    <xf numFmtId="0" fontId="67" fillId="0" borderId="36" xfId="0" applyFont="1" applyBorder="1" applyAlignment="1">
      <alignment vertical="center"/>
    </xf>
    <xf numFmtId="0" fontId="67" fillId="0" borderId="37" xfId="0" applyFont="1" applyBorder="1" applyAlignment="1">
      <alignment horizontal="center" vertical="center"/>
    </xf>
    <xf numFmtId="43" fontId="67" fillId="0" borderId="65" xfId="42" applyNumberFormat="1" applyFont="1" applyFill="1" applyBorder="1" applyAlignment="1" applyProtection="1">
      <alignment vertical="center"/>
      <protection/>
    </xf>
    <xf numFmtId="43" fontId="67" fillId="0" borderId="65" xfId="42" applyNumberFormat="1" applyFont="1" applyBorder="1" applyAlignment="1" applyProtection="1">
      <alignment vertical="center"/>
      <protection/>
    </xf>
    <xf numFmtId="0" fontId="11" fillId="0" borderId="26" xfId="0" applyFont="1" applyFill="1" applyBorder="1" applyAlignment="1">
      <alignment horizontal="left" wrapText="1"/>
    </xf>
    <xf numFmtId="0" fontId="11" fillId="0" borderId="27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left" wrapText="1"/>
    </xf>
    <xf numFmtId="0" fontId="17" fillId="0" borderId="76" xfId="0" applyFont="1" applyFill="1" applyBorder="1" applyAlignment="1">
      <alignment horizontal="center"/>
    </xf>
    <xf numFmtId="0" fontId="17" fillId="0" borderId="76" xfId="0" applyFont="1" applyBorder="1" applyAlignment="1">
      <alignment horizontal="center"/>
    </xf>
    <xf numFmtId="0" fontId="17" fillId="0" borderId="101" xfId="0" applyFont="1" applyFill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83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65" xfId="0" applyFont="1" applyBorder="1" applyAlignment="1">
      <alignment horizontal="justify" vertical="center"/>
    </xf>
    <xf numFmtId="0" fontId="0" fillId="0" borderId="36" xfId="0" applyFont="1" applyBorder="1" applyAlignment="1">
      <alignment horizontal="left" vertical="center"/>
    </xf>
    <xf numFmtId="0" fontId="20" fillId="0" borderId="74" xfId="0" applyFont="1" applyBorder="1" applyAlignment="1">
      <alignment horizontal="left" vertical="center"/>
    </xf>
    <xf numFmtId="0" fontId="0" fillId="0" borderId="37" xfId="0" applyFont="1" applyFill="1" applyBorder="1" applyAlignment="1">
      <alignment horizontal="center"/>
    </xf>
    <xf numFmtId="0" fontId="17" fillId="0" borderId="102" xfId="0" applyFont="1" applyFill="1" applyBorder="1" applyAlignment="1">
      <alignment horizontal="center"/>
    </xf>
    <xf numFmtId="0" fontId="17" fillId="0" borderId="102" xfId="0" applyFont="1" applyBorder="1" applyAlignment="1">
      <alignment horizontal="center"/>
    </xf>
    <xf numFmtId="0" fontId="0" fillId="0" borderId="74" xfId="0" applyBorder="1" applyAlignment="1">
      <alignment horizontal="left"/>
    </xf>
    <xf numFmtId="0" fontId="0" fillId="0" borderId="74" xfId="0" applyBorder="1" applyAlignment="1" quotePrefix="1">
      <alignment horizontal="left"/>
    </xf>
    <xf numFmtId="0" fontId="20" fillId="0" borderId="74" xfId="0" applyFont="1" applyBorder="1" applyAlignment="1">
      <alignment horizontal="left"/>
    </xf>
    <xf numFmtId="0" fontId="0" fillId="0" borderId="81" xfId="0" applyBorder="1" applyAlignment="1">
      <alignment horizontal="justify" vertical="center"/>
    </xf>
    <xf numFmtId="0" fontId="0" fillId="0" borderId="80" xfId="0" applyBorder="1" applyAlignment="1">
      <alignment horizontal="justify" vertical="center"/>
    </xf>
    <xf numFmtId="0" fontId="0" fillId="0" borderId="79" xfId="0" applyBorder="1" applyAlignment="1">
      <alignment horizontal="justify" vertical="center"/>
    </xf>
    <xf numFmtId="169" fontId="0" fillId="0" borderId="36" xfId="43" applyFont="1" applyBorder="1" applyAlignment="1">
      <alignment horizontal="right"/>
    </xf>
    <xf numFmtId="214" fontId="0" fillId="0" borderId="36" xfId="43" applyNumberFormat="1" applyFont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69" fontId="0" fillId="0" borderId="36" xfId="43" applyFont="1" applyFill="1" applyBorder="1" applyAlignment="1">
      <alignment horizontal="right"/>
    </xf>
    <xf numFmtId="169" fontId="0" fillId="0" borderId="80" xfId="43" applyFont="1" applyBorder="1" applyAlignment="1">
      <alignment horizontal="right"/>
    </xf>
    <xf numFmtId="212" fontId="0" fillId="0" borderId="36" xfId="43" applyNumberFormat="1" applyBorder="1" applyAlignment="1">
      <alignment/>
    </xf>
    <xf numFmtId="214" fontId="0" fillId="0" borderId="82" xfId="43" applyNumberFormat="1" applyBorder="1" applyAlignment="1">
      <alignment/>
    </xf>
    <xf numFmtId="214" fontId="0" fillId="0" borderId="36" xfId="43" applyNumberFormat="1" applyBorder="1" applyAlignment="1">
      <alignment/>
    </xf>
    <xf numFmtId="212" fontId="0" fillId="0" borderId="36" xfId="43" applyNumberFormat="1" applyFont="1" applyBorder="1" applyAlignment="1">
      <alignment horizontal="center"/>
    </xf>
    <xf numFmtId="169" fontId="0" fillId="35" borderId="75" xfId="43" applyFill="1" applyBorder="1" applyAlignment="1">
      <alignment/>
    </xf>
    <xf numFmtId="171" fontId="70" fillId="0" borderId="27" xfId="42" applyNumberFormat="1" applyFont="1" applyFill="1" applyBorder="1" applyAlignment="1">
      <alignment vertical="center"/>
    </xf>
    <xf numFmtId="4" fontId="22" fillId="33" borderId="0" xfId="0" applyNumberFormat="1" applyFont="1" applyFill="1" applyAlignment="1">
      <alignment horizontal="left" vertical="center"/>
    </xf>
    <xf numFmtId="0" fontId="0" fillId="0" borderId="37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73" fillId="0" borderId="74" xfId="0" applyFont="1" applyFill="1" applyBorder="1" applyAlignment="1">
      <alignment horizontal="left" vertical="center"/>
    </xf>
    <xf numFmtId="0" fontId="74" fillId="0" borderId="36" xfId="0" applyFont="1" applyFill="1" applyBorder="1" applyAlignment="1">
      <alignment horizontal="center"/>
    </xf>
    <xf numFmtId="0" fontId="74" fillId="0" borderId="65" xfId="0" applyFont="1" applyFill="1" applyBorder="1" applyAlignment="1">
      <alignment horizontal="center"/>
    </xf>
    <xf numFmtId="0" fontId="74" fillId="0" borderId="37" xfId="0" applyFont="1" applyFill="1" applyBorder="1" applyAlignment="1">
      <alignment horizontal="center"/>
    </xf>
    <xf numFmtId="0" fontId="73" fillId="0" borderId="74" xfId="0" applyFont="1" applyFill="1" applyBorder="1" applyAlignment="1" quotePrefix="1">
      <alignment horizontal="left"/>
    </xf>
    <xf numFmtId="0" fontId="73" fillId="0" borderId="36" xfId="0" applyFont="1" applyFill="1" applyBorder="1" applyAlignment="1">
      <alignment horizontal="left"/>
    </xf>
    <xf numFmtId="0" fontId="73" fillId="0" borderId="65" xfId="0" applyFont="1" applyFill="1" applyBorder="1" applyAlignment="1">
      <alignment horizontal="left"/>
    </xf>
    <xf numFmtId="0" fontId="73" fillId="0" borderId="37" xfId="0" applyFont="1" applyFill="1" applyBorder="1" applyAlignment="1">
      <alignment horizontal="center"/>
    </xf>
    <xf numFmtId="169" fontId="73" fillId="0" borderId="74" xfId="43" applyFont="1" applyFill="1" applyBorder="1" applyAlignment="1">
      <alignment horizontal="left"/>
    </xf>
    <xf numFmtId="0" fontId="73" fillId="0" borderId="74" xfId="0" applyFont="1" applyFill="1" applyBorder="1" applyAlignment="1">
      <alignment horizontal="left"/>
    </xf>
    <xf numFmtId="0" fontId="75" fillId="0" borderId="76" xfId="0" applyFont="1" applyFill="1" applyBorder="1" applyAlignment="1">
      <alignment horizontal="center"/>
    </xf>
    <xf numFmtId="169" fontId="75" fillId="0" borderId="103" xfId="43" applyFont="1" applyFill="1" applyBorder="1" applyAlignment="1">
      <alignment/>
    </xf>
    <xf numFmtId="4" fontId="22" fillId="33" borderId="0" xfId="0" applyNumberFormat="1" applyFont="1" applyFill="1" applyAlignment="1">
      <alignment horizontal="right" vertical="center"/>
    </xf>
    <xf numFmtId="171" fontId="4" fillId="0" borderId="0" xfId="0" applyNumberFormat="1" applyFont="1" applyAlignment="1">
      <alignment/>
    </xf>
    <xf numFmtId="0" fontId="11" fillId="34" borderId="16" xfId="0" applyFont="1" applyFill="1" applyBorder="1" applyAlignment="1">
      <alignment/>
    </xf>
    <xf numFmtId="0" fontId="11" fillId="34" borderId="104" xfId="0" applyFont="1" applyFill="1" applyBorder="1" applyAlignment="1">
      <alignment/>
    </xf>
    <xf numFmtId="0" fontId="10" fillId="34" borderId="105" xfId="0" applyFont="1" applyFill="1" applyBorder="1" applyAlignment="1">
      <alignment horizontal="left"/>
    </xf>
    <xf numFmtId="0" fontId="10" fillId="34" borderId="106" xfId="0" applyFont="1" applyFill="1" applyBorder="1" applyAlignment="1">
      <alignment horizontal="right"/>
    </xf>
    <xf numFmtId="0" fontId="11" fillId="34" borderId="17" xfId="0" applyFont="1" applyFill="1" applyBorder="1" applyAlignment="1">
      <alignment horizontal="center"/>
    </xf>
    <xf numFmtId="171" fontId="70" fillId="34" borderId="17" xfId="42" applyFont="1" applyFill="1" applyBorder="1" applyAlignment="1">
      <alignment horizontal="center"/>
    </xf>
    <xf numFmtId="171" fontId="10" fillId="34" borderId="17" xfId="42" applyFont="1" applyFill="1" applyBorder="1" applyAlignment="1">
      <alignment/>
    </xf>
    <xf numFmtId="171" fontId="10" fillId="34" borderId="52" xfId="42" applyFont="1" applyFill="1" applyBorder="1" applyAlignment="1">
      <alignment/>
    </xf>
    <xf numFmtId="171" fontId="10" fillId="34" borderId="105" xfId="42" applyFont="1" applyFill="1" applyBorder="1" applyAlignment="1">
      <alignment/>
    </xf>
    <xf numFmtId="0" fontId="17" fillId="34" borderId="76" xfId="0" applyFont="1" applyFill="1" applyBorder="1" applyAlignment="1">
      <alignment horizontal="center"/>
    </xf>
    <xf numFmtId="0" fontId="71" fillId="34" borderId="107" xfId="0" applyFont="1" applyFill="1" applyBorder="1" applyAlignment="1">
      <alignment horizontal="center"/>
    </xf>
    <xf numFmtId="0" fontId="17" fillId="0" borderId="75" xfId="0" applyFont="1" applyBorder="1" applyAlignment="1">
      <alignment horizontal="center"/>
    </xf>
    <xf numFmtId="0" fontId="17" fillId="0" borderId="82" xfId="0" applyFont="1" applyBorder="1" applyAlignment="1">
      <alignment horizontal="center"/>
    </xf>
    <xf numFmtId="0" fontId="17" fillId="0" borderId="83" xfId="0" applyFont="1" applyBorder="1" applyAlignment="1">
      <alignment horizontal="center"/>
    </xf>
    <xf numFmtId="0" fontId="0" fillId="0" borderId="80" xfId="0" applyBorder="1" applyAlignment="1">
      <alignment/>
    </xf>
    <xf numFmtId="0" fontId="17" fillId="0" borderId="79" xfId="0" applyFont="1" applyBorder="1" applyAlignment="1">
      <alignment horizontal="center"/>
    </xf>
    <xf numFmtId="0" fontId="17" fillId="0" borderId="80" xfId="0" applyFont="1" applyBorder="1" applyAlignment="1">
      <alignment horizontal="center"/>
    </xf>
    <xf numFmtId="0" fontId="17" fillId="0" borderId="81" xfId="0" applyFont="1" applyBorder="1" applyAlignment="1">
      <alignment horizontal="center"/>
    </xf>
    <xf numFmtId="0" fontId="17" fillId="0" borderId="75" xfId="0" applyFont="1" applyFill="1" applyBorder="1" applyAlignment="1">
      <alignment horizontal="center"/>
    </xf>
    <xf numFmtId="0" fontId="17" fillId="0" borderId="82" xfId="0" applyFont="1" applyFill="1" applyBorder="1" applyAlignment="1">
      <alignment horizontal="center"/>
    </xf>
    <xf numFmtId="0" fontId="17" fillId="0" borderId="83" xfId="0" applyFont="1" applyFill="1" applyBorder="1" applyAlignment="1">
      <alignment horizontal="center"/>
    </xf>
    <xf numFmtId="169" fontId="17" fillId="0" borderId="108" xfId="43" applyFont="1" applyFill="1" applyBorder="1" applyAlignment="1">
      <alignment/>
    </xf>
    <xf numFmtId="204" fontId="0" fillId="35" borderId="74" xfId="43" applyNumberFormat="1" applyFill="1" applyBorder="1" applyAlignment="1">
      <alignment/>
    </xf>
    <xf numFmtId="204" fontId="20" fillId="35" borderId="74" xfId="43" applyNumberFormat="1" applyFont="1" applyFill="1" applyBorder="1" applyAlignment="1">
      <alignment horizontal="center"/>
    </xf>
    <xf numFmtId="204" fontId="0" fillId="35" borderId="74" xfId="43" applyNumberFormat="1" applyFont="1" applyFill="1" applyBorder="1" applyAlignment="1">
      <alignment/>
    </xf>
    <xf numFmtId="204" fontId="0" fillId="35" borderId="76" xfId="0" applyNumberFormat="1" applyFill="1" applyBorder="1" applyAlignment="1">
      <alignment horizontal="center"/>
    </xf>
    <xf numFmtId="204" fontId="0" fillId="35" borderId="76" xfId="43" applyNumberFormat="1" applyFill="1" applyBorder="1" applyAlignment="1">
      <alignment/>
    </xf>
    <xf numFmtId="204" fontId="0" fillId="35" borderId="79" xfId="43" applyNumberFormat="1" applyFill="1" applyBorder="1" applyAlignment="1">
      <alignment/>
    </xf>
    <xf numFmtId="204" fontId="0" fillId="0" borderId="74" xfId="43" applyNumberFormat="1" applyBorder="1" applyAlignment="1">
      <alignment/>
    </xf>
    <xf numFmtId="204" fontId="0" fillId="0" borderId="109" xfId="43" applyNumberFormat="1" applyBorder="1" applyAlignment="1">
      <alignment/>
    </xf>
    <xf numFmtId="204" fontId="0" fillId="0" borderId="109" xfId="0" applyNumberFormat="1" applyBorder="1" applyAlignment="1">
      <alignment horizontal="center"/>
    </xf>
    <xf numFmtId="204" fontId="0" fillId="0" borderId="79" xfId="43" applyNumberFormat="1" applyBorder="1" applyAlignment="1">
      <alignment/>
    </xf>
    <xf numFmtId="204" fontId="0" fillId="0" borderId="76" xfId="0" applyNumberFormat="1" applyBorder="1" applyAlignment="1">
      <alignment horizontal="center"/>
    </xf>
    <xf numFmtId="204" fontId="0" fillId="0" borderId="103" xfId="43" applyNumberFormat="1" applyBorder="1" applyAlignment="1">
      <alignment/>
    </xf>
    <xf numFmtId="204" fontId="17" fillId="0" borderId="103" xfId="43" applyNumberFormat="1" applyFont="1" applyBorder="1" applyAlignment="1">
      <alignment/>
    </xf>
    <xf numFmtId="204" fontId="17" fillId="34" borderId="103" xfId="43" applyNumberFormat="1" applyFont="1" applyFill="1" applyBorder="1" applyAlignment="1">
      <alignment/>
    </xf>
    <xf numFmtId="204" fontId="4" fillId="35" borderId="74" xfId="43" applyNumberFormat="1" applyFont="1" applyFill="1" applyBorder="1" applyAlignment="1">
      <alignment/>
    </xf>
    <xf numFmtId="204" fontId="0" fillId="0" borderId="37" xfId="0" applyNumberFormat="1" applyBorder="1" applyAlignment="1">
      <alignment/>
    </xf>
    <xf numFmtId="204" fontId="0" fillId="0" borderId="74" xfId="0" applyNumberFormat="1" applyBorder="1" applyAlignment="1">
      <alignment/>
    </xf>
    <xf numFmtId="204" fontId="0" fillId="35" borderId="75" xfId="43" applyNumberFormat="1" applyFill="1" applyBorder="1" applyAlignment="1">
      <alignment/>
    </xf>
    <xf numFmtId="204" fontId="0" fillId="35" borderId="103" xfId="43" applyNumberFormat="1" applyFill="1" applyBorder="1" applyAlignment="1">
      <alignment/>
    </xf>
    <xf numFmtId="204" fontId="0" fillId="35" borderId="109" xfId="43" applyNumberFormat="1" applyFill="1" applyBorder="1" applyAlignment="1">
      <alignment/>
    </xf>
    <xf numFmtId="204" fontId="0" fillId="0" borderId="74" xfId="0" applyNumberFormat="1" applyBorder="1" applyAlignment="1">
      <alignment horizontal="center"/>
    </xf>
    <xf numFmtId="204" fontId="0" fillId="0" borderId="75" xfId="43" applyNumberFormat="1" applyBorder="1" applyAlignment="1">
      <alignment/>
    </xf>
    <xf numFmtId="204" fontId="17" fillId="0" borderId="110" xfId="43" applyNumberFormat="1" applyFont="1" applyBorder="1" applyAlignment="1">
      <alignment/>
    </xf>
    <xf numFmtId="204" fontId="0" fillId="0" borderId="37" xfId="0" applyNumberFormat="1" applyFont="1" applyBorder="1" applyAlignment="1">
      <alignment/>
    </xf>
    <xf numFmtId="204" fontId="0" fillId="0" borderId="74" xfId="0" applyNumberFormat="1" applyFont="1" applyBorder="1" applyAlignment="1">
      <alignment/>
    </xf>
    <xf numFmtId="204" fontId="74" fillId="0" borderId="74" xfId="43" applyNumberFormat="1" applyFont="1" applyFill="1" applyBorder="1" applyAlignment="1">
      <alignment/>
    </xf>
    <xf numFmtId="204" fontId="73" fillId="0" borderId="74" xfId="43" applyNumberFormat="1" applyFont="1" applyFill="1" applyBorder="1" applyAlignment="1">
      <alignment horizontal="left"/>
    </xf>
    <xf numFmtId="0" fontId="3" fillId="34" borderId="16" xfId="0" applyFont="1" applyFill="1" applyBorder="1" applyAlignment="1">
      <alignment horizontal="center" vertical="center"/>
    </xf>
    <xf numFmtId="0" fontId="3" fillId="34" borderId="104" xfId="0" applyFont="1" applyFill="1" applyBorder="1" applyAlignment="1">
      <alignment horizontal="center" vertical="center"/>
    </xf>
    <xf numFmtId="0" fontId="6" fillId="34" borderId="105" xfId="0" applyFont="1" applyFill="1" applyBorder="1" applyAlignment="1">
      <alignment horizontal="left" vertical="center"/>
    </xf>
    <xf numFmtId="0" fontId="6" fillId="34" borderId="106" xfId="0" applyFont="1" applyFill="1" applyBorder="1" applyAlignment="1">
      <alignment vertical="center"/>
    </xf>
    <xf numFmtId="43" fontId="6" fillId="34" borderId="52" xfId="42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/>
    </xf>
    <xf numFmtId="0" fontId="3" fillId="34" borderId="104" xfId="0" applyFont="1" applyFill="1" applyBorder="1" applyAlignment="1">
      <alignment horizontal="center"/>
    </xf>
    <xf numFmtId="0" fontId="6" fillId="34" borderId="105" xfId="0" applyFont="1" applyFill="1" applyBorder="1" applyAlignment="1">
      <alignment horizontal="left"/>
    </xf>
    <xf numFmtId="0" fontId="6" fillId="34" borderId="106" xfId="0" applyFont="1" applyFill="1" applyBorder="1" applyAlignment="1">
      <alignment/>
    </xf>
    <xf numFmtId="43" fontId="6" fillId="34" borderId="52" xfId="42" applyNumberFormat="1" applyFont="1" applyFill="1" applyBorder="1" applyAlignment="1">
      <alignment/>
    </xf>
    <xf numFmtId="0" fontId="11" fillId="0" borderId="93" xfId="0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1" fillId="0" borderId="32" xfId="0" applyFont="1" applyFill="1" applyBorder="1" applyAlignment="1">
      <alignment horizontal="center" vertical="center"/>
    </xf>
    <xf numFmtId="171" fontId="70" fillId="0" borderId="32" xfId="42" applyFont="1" applyFill="1" applyBorder="1" applyAlignment="1">
      <alignment vertical="center"/>
    </xf>
    <xf numFmtId="171" fontId="11" fillId="0" borderId="32" xfId="42" applyFont="1" applyFill="1" applyBorder="1" applyAlignment="1">
      <alignment vertical="center"/>
    </xf>
    <xf numFmtId="171" fontId="11" fillId="0" borderId="94" xfId="42" applyFont="1" applyFill="1" applyBorder="1" applyAlignment="1">
      <alignment vertical="center"/>
    </xf>
    <xf numFmtId="0" fontId="11" fillId="34" borderId="16" xfId="0" applyFont="1" applyFill="1" applyBorder="1" applyAlignment="1">
      <alignment vertical="center"/>
    </xf>
    <xf numFmtId="0" fontId="11" fillId="34" borderId="104" xfId="0" applyFont="1" applyFill="1" applyBorder="1" applyAlignment="1">
      <alignment vertical="center"/>
    </xf>
    <xf numFmtId="0" fontId="10" fillId="34" borderId="105" xfId="0" applyFont="1" applyFill="1" applyBorder="1" applyAlignment="1">
      <alignment horizontal="left" vertical="center"/>
    </xf>
    <xf numFmtId="0" fontId="10" fillId="34" borderId="106" xfId="0" applyFont="1" applyFill="1" applyBorder="1" applyAlignment="1">
      <alignment horizontal="right" vertical="center"/>
    </xf>
    <xf numFmtId="0" fontId="11" fillId="34" borderId="17" xfId="0" applyFont="1" applyFill="1" applyBorder="1" applyAlignment="1">
      <alignment horizontal="center" vertical="center"/>
    </xf>
    <xf numFmtId="171" fontId="70" fillId="34" borderId="17" xfId="42" applyFont="1" applyFill="1" applyBorder="1" applyAlignment="1">
      <alignment horizontal="center" vertical="center"/>
    </xf>
    <xf numFmtId="171" fontId="10" fillId="34" borderId="17" xfId="42" applyFont="1" applyFill="1" applyBorder="1" applyAlignment="1">
      <alignment vertical="center"/>
    </xf>
    <xf numFmtId="171" fontId="10" fillId="34" borderId="52" xfId="42" applyFont="1" applyFill="1" applyBorder="1" applyAlignment="1">
      <alignment vertical="center"/>
    </xf>
    <xf numFmtId="0" fontId="67" fillId="34" borderId="97" xfId="0" applyFont="1" applyFill="1" applyBorder="1" applyAlignment="1">
      <alignment vertical="center"/>
    </xf>
    <xf numFmtId="43" fontId="66" fillId="34" borderId="98" xfId="42" applyNumberFormat="1" applyFont="1" applyFill="1" applyBorder="1" applyAlignment="1">
      <alignment vertical="center"/>
    </xf>
    <xf numFmtId="0" fontId="67" fillId="34" borderId="98" xfId="0" applyFont="1" applyFill="1" applyBorder="1" applyAlignment="1">
      <alignment horizontal="center" vertical="center"/>
    </xf>
    <xf numFmtId="43" fontId="67" fillId="34" borderId="98" xfId="42" applyNumberFormat="1" applyFont="1" applyFill="1" applyBorder="1" applyAlignment="1" applyProtection="1">
      <alignment horizontal="right" vertical="center"/>
      <protection/>
    </xf>
    <xf numFmtId="37" fontId="67" fillId="34" borderId="99" xfId="0" applyNumberFormat="1" applyFont="1" applyFill="1" applyBorder="1" applyAlignment="1" applyProtection="1">
      <alignment vertical="center"/>
      <protection/>
    </xf>
    <xf numFmtId="43" fontId="66" fillId="34" borderId="100" xfId="42" applyNumberFormat="1" applyFont="1" applyFill="1" applyBorder="1" applyAlignment="1" applyProtection="1">
      <alignment vertical="center"/>
      <protection/>
    </xf>
    <xf numFmtId="0" fontId="71" fillId="34" borderId="111" xfId="0" applyFont="1" applyFill="1" applyBorder="1" applyAlignment="1">
      <alignment horizontal="center"/>
    </xf>
    <xf numFmtId="0" fontId="71" fillId="34" borderId="92" xfId="0" applyFont="1" applyFill="1" applyBorder="1" applyAlignment="1">
      <alignment horizontal="center"/>
    </xf>
    <xf numFmtId="0" fontId="71" fillId="34" borderId="112" xfId="0" applyFont="1" applyFill="1" applyBorder="1" applyAlignment="1">
      <alignment horizontal="center"/>
    </xf>
    <xf numFmtId="0" fontId="70" fillId="0" borderId="113" xfId="0" applyFont="1" applyFill="1" applyBorder="1" applyAlignment="1">
      <alignment horizontal="center"/>
    </xf>
    <xf numFmtId="0" fontId="70" fillId="0" borderId="114" xfId="0" applyFont="1" applyFill="1" applyBorder="1" applyAlignment="1">
      <alignment/>
    </xf>
    <xf numFmtId="0" fontId="17" fillId="0" borderId="64" xfId="0" applyFont="1" applyBorder="1" applyAlignment="1">
      <alignment horizontal="center"/>
    </xf>
    <xf numFmtId="0" fontId="0" fillId="0" borderId="66" xfId="0" applyBorder="1" applyAlignment="1">
      <alignment/>
    </xf>
    <xf numFmtId="0" fontId="0" fillId="0" borderId="64" xfId="0" applyBorder="1" applyAlignment="1">
      <alignment horizontal="center"/>
    </xf>
    <xf numFmtId="187" fontId="0" fillId="0" borderId="64" xfId="43" applyNumberFormat="1" applyBorder="1" applyAlignment="1">
      <alignment horizontal="center"/>
    </xf>
    <xf numFmtId="169" fontId="0" fillId="0" borderId="115" xfId="43" applyBorder="1" applyAlignment="1">
      <alignment/>
    </xf>
    <xf numFmtId="169" fontId="0" fillId="0" borderId="64" xfId="43" applyFont="1" applyBorder="1" applyAlignment="1">
      <alignment horizontal="right"/>
    </xf>
    <xf numFmtId="204" fontId="0" fillId="0" borderId="66" xfId="43" applyNumberFormat="1" applyBorder="1" applyAlignment="1">
      <alignment/>
    </xf>
    <xf numFmtId="169" fontId="0" fillId="0" borderId="64" xfId="43" applyBorder="1" applyAlignment="1">
      <alignment horizontal="center"/>
    </xf>
    <xf numFmtId="204" fontId="17" fillId="0" borderId="116" xfId="0" applyNumberFormat="1" applyFont="1" applyBorder="1" applyAlignment="1">
      <alignment horizontal="right"/>
    </xf>
    <xf numFmtId="169" fontId="0" fillId="0" borderId="64" xfId="43" applyFont="1" applyBorder="1" applyAlignment="1">
      <alignment horizontal="center"/>
    </xf>
    <xf numFmtId="169" fontId="17" fillId="0" borderId="64" xfId="43" applyFont="1" applyBorder="1" applyAlignment="1">
      <alignment horizontal="center"/>
    </xf>
    <xf numFmtId="169" fontId="4" fillId="0" borderId="64" xfId="43" applyFont="1" applyBorder="1" applyAlignment="1">
      <alignment horizontal="right"/>
    </xf>
    <xf numFmtId="169" fontId="0" fillId="0" borderId="64" xfId="43" applyFont="1" applyBorder="1" applyAlignment="1" quotePrefix="1">
      <alignment horizontal="right"/>
    </xf>
    <xf numFmtId="187" fontId="0" fillId="0" borderId="64" xfId="43" applyNumberFormat="1" applyFont="1" applyBorder="1" applyAlignment="1" quotePrefix="1">
      <alignment horizontal="right"/>
    </xf>
    <xf numFmtId="169" fontId="0" fillId="0" borderId="64" xfId="43" applyBorder="1" applyAlignment="1">
      <alignment/>
    </xf>
    <xf numFmtId="204" fontId="0" fillId="0" borderId="41" xfId="43" applyNumberFormat="1" applyBorder="1" applyAlignment="1">
      <alignment/>
    </xf>
    <xf numFmtId="204" fontId="17" fillId="0" borderId="41" xfId="0" applyNumberFormat="1" applyFont="1" applyBorder="1" applyAlignment="1">
      <alignment horizontal="right"/>
    </xf>
    <xf numFmtId="204" fontId="0" fillId="0" borderId="117" xfId="43" applyNumberFormat="1" applyBorder="1" applyAlignment="1">
      <alignment/>
    </xf>
    <xf numFmtId="204" fontId="0" fillId="0" borderId="116" xfId="43" applyNumberFormat="1" applyBorder="1" applyAlignment="1">
      <alignment/>
    </xf>
    <xf numFmtId="169" fontId="0" fillId="0" borderId="118" xfId="43" applyBorder="1" applyAlignment="1">
      <alignment horizontal="center"/>
    </xf>
    <xf numFmtId="204" fontId="17" fillId="0" borderId="116" xfId="43" applyNumberFormat="1" applyFont="1" applyBorder="1" applyAlignment="1">
      <alignment/>
    </xf>
    <xf numFmtId="169" fontId="0" fillId="34" borderId="119" xfId="43" applyFill="1" applyBorder="1" applyAlignment="1">
      <alignment horizontal="center"/>
    </xf>
    <xf numFmtId="204" fontId="17" fillId="34" borderId="116" xfId="43" applyNumberFormat="1" applyFont="1" applyFill="1" applyBorder="1" applyAlignment="1">
      <alignment/>
    </xf>
    <xf numFmtId="169" fontId="0" fillId="0" borderId="120" xfId="43" applyBorder="1" applyAlignment="1">
      <alignment horizontal="center"/>
    </xf>
    <xf numFmtId="0" fontId="75" fillId="0" borderId="64" xfId="0" applyFont="1" applyFill="1" applyBorder="1" applyAlignment="1">
      <alignment horizontal="center"/>
    </xf>
    <xf numFmtId="204" fontId="17" fillId="0" borderId="66" xfId="0" applyNumberFormat="1" applyFont="1" applyBorder="1" applyAlignment="1">
      <alignment horizontal="right"/>
    </xf>
    <xf numFmtId="204" fontId="0" fillId="0" borderId="66" xfId="0" applyNumberFormat="1" applyBorder="1" applyAlignment="1">
      <alignment/>
    </xf>
    <xf numFmtId="1" fontId="0" fillId="0" borderId="64" xfId="43" applyNumberFormat="1" applyFont="1" applyBorder="1" applyAlignment="1">
      <alignment horizontal="center"/>
    </xf>
    <xf numFmtId="204" fontId="0" fillId="0" borderId="115" xfId="43" applyNumberFormat="1" applyBorder="1" applyAlignment="1">
      <alignment/>
    </xf>
    <xf numFmtId="169" fontId="0" fillId="0" borderId="46" xfId="43" applyBorder="1" applyAlignment="1">
      <alignment horizontal="center"/>
    </xf>
    <xf numFmtId="169" fontId="0" fillId="0" borderId="120" xfId="43" applyFont="1" applyBorder="1" applyAlignment="1">
      <alignment horizontal="right"/>
    </xf>
    <xf numFmtId="169" fontId="20" fillId="0" borderId="64" xfId="43" applyFont="1" applyBorder="1" applyAlignment="1">
      <alignment horizontal="center"/>
    </xf>
    <xf numFmtId="204" fontId="17" fillId="0" borderId="121" xfId="43" applyNumberFormat="1" applyFont="1" applyBorder="1" applyAlignment="1">
      <alignment/>
    </xf>
    <xf numFmtId="0" fontId="75" fillId="0" borderId="120" xfId="0" applyFont="1" applyFill="1" applyBorder="1" applyAlignment="1">
      <alignment horizontal="center"/>
    </xf>
    <xf numFmtId="212" fontId="17" fillId="0" borderId="66" xfId="0" applyNumberFormat="1" applyFont="1" applyBorder="1" applyAlignment="1">
      <alignment horizontal="right"/>
    </xf>
    <xf numFmtId="0" fontId="20" fillId="0" borderId="64" xfId="0" applyFont="1" applyBorder="1" applyAlignment="1">
      <alignment horizontal="center"/>
    </xf>
    <xf numFmtId="0" fontId="0" fillId="0" borderId="66" xfId="0" applyFont="1" applyBorder="1" applyAlignment="1">
      <alignment/>
    </xf>
    <xf numFmtId="0" fontId="0" fillId="0" borderId="64" xfId="0" applyFont="1" applyBorder="1" applyAlignment="1">
      <alignment horizontal="center"/>
    </xf>
    <xf numFmtId="169" fontId="0" fillId="0" borderId="64" xfId="43" applyFont="1" applyBorder="1" applyAlignment="1">
      <alignment horizontal="center"/>
    </xf>
    <xf numFmtId="169" fontId="74" fillId="0" borderId="66" xfId="43" applyFont="1" applyFill="1" applyBorder="1" applyAlignment="1">
      <alignment/>
    </xf>
    <xf numFmtId="204" fontId="73" fillId="0" borderId="66" xfId="43" applyNumberFormat="1" applyFont="1" applyFill="1" applyBorder="1" applyAlignment="1">
      <alignment/>
    </xf>
    <xf numFmtId="169" fontId="73" fillId="0" borderId="66" xfId="43" applyFont="1" applyFill="1" applyBorder="1" applyAlignment="1">
      <alignment/>
    </xf>
    <xf numFmtId="169" fontId="0" fillId="0" borderId="64" xfId="43" applyFont="1" applyBorder="1" applyAlignment="1">
      <alignment horizontal="center"/>
    </xf>
    <xf numFmtId="204" fontId="75" fillId="0" borderId="116" xfId="43" applyNumberFormat="1" applyFont="1" applyFill="1" applyBorder="1" applyAlignment="1">
      <alignment/>
    </xf>
    <xf numFmtId="169" fontId="0" fillId="0" borderId="118" xfId="43" applyFont="1" applyFill="1" applyBorder="1" applyAlignment="1">
      <alignment horizontal="center"/>
    </xf>
    <xf numFmtId="204" fontId="17" fillId="0" borderId="122" xfId="43" applyNumberFormat="1" applyFont="1" applyFill="1" applyBorder="1" applyAlignment="1">
      <alignment/>
    </xf>
    <xf numFmtId="169" fontId="0" fillId="34" borderId="123" xfId="43" applyFont="1" applyFill="1" applyBorder="1" applyAlignment="1">
      <alignment horizontal="center"/>
    </xf>
    <xf numFmtId="0" fontId="17" fillId="34" borderId="124" xfId="0" applyFont="1" applyFill="1" applyBorder="1" applyAlignment="1">
      <alignment horizontal="center"/>
    </xf>
    <xf numFmtId="169" fontId="17" fillId="34" borderId="125" xfId="43" applyFont="1" applyFill="1" applyBorder="1" applyAlignment="1">
      <alignment/>
    </xf>
    <xf numFmtId="204" fontId="17" fillId="34" borderId="51" xfId="43" applyNumberFormat="1" applyFont="1" applyFill="1" applyBorder="1" applyAlignment="1">
      <alignment/>
    </xf>
    <xf numFmtId="169" fontId="0" fillId="0" borderId="126" xfId="43" applyBorder="1" applyAlignment="1">
      <alignment horizontal="center"/>
    </xf>
    <xf numFmtId="0" fontId="0" fillId="0" borderId="127" xfId="0" applyBorder="1" applyAlignment="1">
      <alignment/>
    </xf>
    <xf numFmtId="0" fontId="0" fillId="0" borderId="128" xfId="0" applyBorder="1" applyAlignment="1">
      <alignment horizontal="center"/>
    </xf>
    <xf numFmtId="0" fontId="0" fillId="0" borderId="128" xfId="0" applyBorder="1" applyAlignment="1">
      <alignment/>
    </xf>
    <xf numFmtId="0" fontId="0" fillId="0" borderId="129" xfId="0" applyBorder="1" applyAlignment="1">
      <alignment/>
    </xf>
    <xf numFmtId="0" fontId="0" fillId="0" borderId="130" xfId="0" applyBorder="1" applyAlignment="1">
      <alignment horizontal="center"/>
    </xf>
    <xf numFmtId="0" fontId="0" fillId="0" borderId="130" xfId="0" applyFill="1" applyBorder="1" applyAlignment="1">
      <alignment horizontal="center"/>
    </xf>
    <xf numFmtId="169" fontId="0" fillId="0" borderId="127" xfId="43" applyBorder="1" applyAlignment="1">
      <alignment/>
    </xf>
    <xf numFmtId="169" fontId="0" fillId="0" borderId="131" xfId="43" applyBorder="1" applyAlignment="1">
      <alignment/>
    </xf>
    <xf numFmtId="0" fontId="6" fillId="34" borderId="132" xfId="0" applyFont="1" applyFill="1" applyBorder="1" applyAlignment="1">
      <alignment horizontal="center" vertical="center"/>
    </xf>
    <xf numFmtId="0" fontId="6" fillId="34" borderId="133" xfId="0" applyFont="1" applyFill="1" applyBorder="1" applyAlignment="1">
      <alignment horizontal="center" vertical="center"/>
    </xf>
    <xf numFmtId="0" fontId="6" fillId="34" borderId="91" xfId="0" applyFont="1" applyFill="1" applyBorder="1" applyAlignment="1">
      <alignment horizontal="center" vertical="center"/>
    </xf>
    <xf numFmtId="0" fontId="6" fillId="34" borderId="134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43" fontId="66" fillId="34" borderId="132" xfId="42" applyNumberFormat="1" applyFont="1" applyFill="1" applyBorder="1" applyAlignment="1">
      <alignment horizontal="center" vertical="center"/>
    </xf>
    <xf numFmtId="43" fontId="66" fillId="34" borderId="133" xfId="42" applyNumberFormat="1" applyFont="1" applyFill="1" applyBorder="1" applyAlignment="1">
      <alignment horizontal="center" vertical="center"/>
    </xf>
    <xf numFmtId="43" fontId="66" fillId="34" borderId="91" xfId="42" applyNumberFormat="1" applyFont="1" applyFill="1" applyBorder="1" applyAlignment="1">
      <alignment horizontal="center" vertical="center"/>
    </xf>
    <xf numFmtId="43" fontId="66" fillId="34" borderId="134" xfId="42" applyNumberFormat="1" applyFont="1" applyFill="1" applyBorder="1" applyAlignment="1">
      <alignment horizontal="center" vertical="center"/>
    </xf>
    <xf numFmtId="43" fontId="66" fillId="34" borderId="10" xfId="42" applyNumberFormat="1" applyFont="1" applyFill="1" applyBorder="1" applyAlignment="1">
      <alignment horizontal="center" vertical="center"/>
    </xf>
    <xf numFmtId="43" fontId="66" fillId="34" borderId="12" xfId="42" applyNumberFormat="1" applyFont="1" applyFill="1" applyBorder="1" applyAlignment="1">
      <alignment horizontal="center" vertical="center"/>
    </xf>
    <xf numFmtId="0" fontId="66" fillId="34" borderId="111" xfId="0" applyFont="1" applyFill="1" applyBorder="1" applyAlignment="1">
      <alignment horizontal="center" vertical="center"/>
    </xf>
    <xf numFmtId="0" fontId="66" fillId="34" borderId="135" xfId="0" applyFont="1" applyFill="1" applyBorder="1" applyAlignment="1">
      <alignment horizontal="center" vertical="center"/>
    </xf>
    <xf numFmtId="0" fontId="66" fillId="34" borderId="45" xfId="0" applyFont="1" applyFill="1" applyBorder="1" applyAlignment="1">
      <alignment horizontal="center" vertical="center"/>
    </xf>
    <xf numFmtId="0" fontId="66" fillId="34" borderId="47" xfId="0" applyFont="1" applyFill="1" applyBorder="1" applyAlignment="1">
      <alignment horizontal="center" vertical="center"/>
    </xf>
    <xf numFmtId="0" fontId="67" fillId="33" borderId="74" xfId="0" applyFont="1" applyFill="1" applyBorder="1" applyAlignment="1">
      <alignment horizontal="left" vertical="top" wrapText="1"/>
    </xf>
    <xf numFmtId="0" fontId="67" fillId="33" borderId="36" xfId="0" applyFont="1" applyFill="1" applyBorder="1" applyAlignment="1">
      <alignment horizontal="left" vertical="top" wrapText="1"/>
    </xf>
    <xf numFmtId="0" fontId="67" fillId="33" borderId="65" xfId="0" applyFont="1" applyFill="1" applyBorder="1" applyAlignment="1">
      <alignment horizontal="left" vertical="top" wrapText="1"/>
    </xf>
    <xf numFmtId="0" fontId="10" fillId="34" borderId="136" xfId="0" applyFont="1" applyFill="1" applyBorder="1" applyAlignment="1">
      <alignment horizontal="center" vertical="center"/>
    </xf>
    <xf numFmtId="0" fontId="10" fillId="34" borderId="137" xfId="0" applyFont="1" applyFill="1" applyBorder="1" applyAlignment="1">
      <alignment horizontal="center" vertical="center"/>
    </xf>
    <xf numFmtId="0" fontId="6" fillId="34" borderId="138" xfId="0" applyFont="1" applyFill="1" applyBorder="1" applyAlignment="1">
      <alignment horizontal="center" vertical="center"/>
    </xf>
    <xf numFmtId="0" fontId="6" fillId="34" borderId="139" xfId="0" applyFont="1" applyFill="1" applyBorder="1" applyAlignment="1">
      <alignment horizontal="center" vertical="center"/>
    </xf>
    <xf numFmtId="0" fontId="6" fillId="34" borderId="140" xfId="0" applyFont="1" applyFill="1" applyBorder="1" applyAlignment="1">
      <alignment horizontal="center" vertical="center"/>
    </xf>
    <xf numFmtId="0" fontId="6" fillId="34" borderId="141" xfId="0" applyFont="1" applyFill="1" applyBorder="1" applyAlignment="1">
      <alignment horizontal="center" vertical="center"/>
    </xf>
    <xf numFmtId="0" fontId="6" fillId="34" borderId="142" xfId="0" applyFont="1" applyFill="1" applyBorder="1" applyAlignment="1">
      <alignment horizontal="center" vertical="center"/>
    </xf>
    <xf numFmtId="0" fontId="6" fillId="34" borderId="143" xfId="0" applyFont="1" applyFill="1" applyBorder="1" applyAlignment="1">
      <alignment horizontal="center" vertical="center"/>
    </xf>
    <xf numFmtId="0" fontId="6" fillId="34" borderId="89" xfId="0" applyFont="1" applyFill="1" applyBorder="1" applyAlignment="1">
      <alignment horizontal="center" vertical="center"/>
    </xf>
    <xf numFmtId="0" fontId="6" fillId="34" borderId="14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left" wrapText="1"/>
    </xf>
    <xf numFmtId="0" fontId="11" fillId="0" borderId="27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left" wrapText="1"/>
    </xf>
    <xf numFmtId="0" fontId="17" fillId="34" borderId="103" xfId="0" applyFont="1" applyFill="1" applyBorder="1" applyAlignment="1">
      <alignment horizontal="center"/>
    </xf>
    <xf numFmtId="0" fontId="17" fillId="34" borderId="145" xfId="0" applyFont="1" applyFill="1" applyBorder="1" applyAlignment="1">
      <alignment horizontal="center"/>
    </xf>
    <xf numFmtId="0" fontId="17" fillId="34" borderId="146" xfId="0" applyFont="1" applyFill="1" applyBorder="1" applyAlignment="1">
      <alignment horizontal="center"/>
    </xf>
    <xf numFmtId="0" fontId="76" fillId="0" borderId="74" xfId="0" applyFont="1" applyFill="1" applyBorder="1" applyAlignment="1">
      <alignment horizontal="center"/>
    </xf>
    <xf numFmtId="0" fontId="76" fillId="0" borderId="36" xfId="0" applyFont="1" applyFill="1" applyBorder="1" applyAlignment="1">
      <alignment horizontal="center"/>
    </xf>
    <xf numFmtId="0" fontId="76" fillId="0" borderId="65" xfId="0" applyFont="1" applyFill="1" applyBorder="1" applyAlignment="1">
      <alignment horizontal="center"/>
    </xf>
    <xf numFmtId="0" fontId="0" fillId="0" borderId="75" xfId="0" applyBorder="1" applyAlignment="1">
      <alignment horizontal="justify" vertical="center"/>
    </xf>
    <xf numFmtId="0" fontId="0" fillId="0" borderId="82" xfId="0" applyBorder="1" applyAlignment="1">
      <alignment horizontal="justify" vertical="center"/>
    </xf>
    <xf numFmtId="0" fontId="0" fillId="0" borderId="83" xfId="0" applyBorder="1" applyAlignment="1">
      <alignment horizontal="justify" vertical="center"/>
    </xf>
    <xf numFmtId="0" fontId="0" fillId="0" borderId="109" xfId="0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0" fillId="0" borderId="79" xfId="0" applyBorder="1" applyAlignment="1">
      <alignment horizontal="justify" vertical="center"/>
    </xf>
    <xf numFmtId="0" fontId="0" fillId="0" borderId="80" xfId="0" applyBorder="1" applyAlignment="1">
      <alignment horizontal="justify" vertical="center"/>
    </xf>
    <xf numFmtId="0" fontId="0" fillId="0" borderId="81" xfId="0" applyBorder="1" applyAlignment="1">
      <alignment horizontal="justify" vertical="center"/>
    </xf>
    <xf numFmtId="0" fontId="17" fillId="0" borderId="74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65" xfId="0" applyFont="1" applyBorder="1" applyAlignment="1">
      <alignment horizontal="center"/>
    </xf>
    <xf numFmtId="0" fontId="17" fillId="34" borderId="125" xfId="0" applyFont="1" applyFill="1" applyBorder="1" applyAlignment="1">
      <alignment horizontal="center"/>
    </xf>
    <xf numFmtId="0" fontId="17" fillId="34" borderId="13" xfId="0" applyFont="1" applyFill="1" applyBorder="1" applyAlignment="1">
      <alignment horizontal="center"/>
    </xf>
    <xf numFmtId="0" fontId="17" fillId="34" borderId="14" xfId="0" applyFont="1" applyFill="1" applyBorder="1" applyAlignment="1">
      <alignment horizontal="center"/>
    </xf>
    <xf numFmtId="0" fontId="4" fillId="33" borderId="75" xfId="57" applyNumberFormat="1" applyFont="1" applyFill="1" applyBorder="1" applyAlignment="1">
      <alignment horizontal="left" vertical="center" wrapText="1"/>
    </xf>
    <xf numFmtId="0" fontId="4" fillId="33" borderId="82" xfId="57" applyNumberFormat="1" applyFont="1" applyFill="1" applyBorder="1" applyAlignment="1">
      <alignment horizontal="left" vertical="center" wrapText="1"/>
    </xf>
    <xf numFmtId="0" fontId="4" fillId="33" borderId="83" xfId="57" applyNumberFormat="1" applyFont="1" applyFill="1" applyBorder="1" applyAlignment="1">
      <alignment horizontal="left" vertical="center" wrapText="1"/>
    </xf>
    <xf numFmtId="0" fontId="4" fillId="33" borderId="109" xfId="57" applyNumberFormat="1" applyFont="1" applyFill="1" applyBorder="1" applyAlignment="1">
      <alignment horizontal="left" vertical="center" wrapText="1"/>
    </xf>
    <xf numFmtId="0" fontId="4" fillId="33" borderId="0" xfId="57" applyNumberFormat="1" applyFont="1" applyFill="1" applyBorder="1" applyAlignment="1">
      <alignment horizontal="left" vertical="center" wrapText="1"/>
    </xf>
    <xf numFmtId="0" fontId="4" fillId="33" borderId="11" xfId="57" applyNumberFormat="1" applyFont="1" applyFill="1" applyBorder="1" applyAlignment="1">
      <alignment horizontal="left" vertical="center" wrapText="1"/>
    </xf>
    <xf numFmtId="0" fontId="4" fillId="33" borderId="79" xfId="57" applyNumberFormat="1" applyFont="1" applyFill="1" applyBorder="1" applyAlignment="1">
      <alignment horizontal="left" vertical="center" wrapText="1"/>
    </xf>
    <xf numFmtId="0" fontId="4" fillId="33" borderId="80" xfId="57" applyNumberFormat="1" applyFont="1" applyFill="1" applyBorder="1" applyAlignment="1">
      <alignment horizontal="left" vertical="center" wrapText="1"/>
    </xf>
    <xf numFmtId="0" fontId="4" fillId="33" borderId="81" xfId="57" applyNumberFormat="1" applyFont="1" applyFill="1" applyBorder="1" applyAlignment="1">
      <alignment horizontal="left" vertical="center" wrapText="1"/>
    </xf>
    <xf numFmtId="0" fontId="0" fillId="0" borderId="75" xfId="0" applyBorder="1" applyAlignment="1">
      <alignment horizontal="justify" vertical="top"/>
    </xf>
    <xf numFmtId="0" fontId="0" fillId="0" borderId="82" xfId="0" applyBorder="1" applyAlignment="1">
      <alignment horizontal="justify" vertical="top"/>
    </xf>
    <xf numFmtId="0" fontId="0" fillId="0" borderId="83" xfId="0" applyBorder="1" applyAlignment="1">
      <alignment horizontal="justify" vertical="top"/>
    </xf>
    <xf numFmtId="0" fontId="0" fillId="0" borderId="109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11" xfId="0" applyBorder="1" applyAlignment="1">
      <alignment horizontal="justify" vertical="top"/>
    </xf>
    <xf numFmtId="0" fontId="71" fillId="34" borderId="111" xfId="0" applyFont="1" applyFill="1" applyBorder="1" applyAlignment="1">
      <alignment horizontal="center" vertical="center"/>
    </xf>
    <xf numFmtId="0" fontId="71" fillId="34" borderId="107" xfId="0" applyFont="1" applyFill="1" applyBorder="1" applyAlignment="1">
      <alignment horizontal="center" vertical="center"/>
    </xf>
    <xf numFmtId="0" fontId="71" fillId="34" borderId="147" xfId="0" applyFont="1" applyFill="1" applyBorder="1" applyAlignment="1">
      <alignment horizontal="center" vertical="center"/>
    </xf>
    <xf numFmtId="0" fontId="71" fillId="34" borderId="148" xfId="0" applyFont="1" applyFill="1" applyBorder="1" applyAlignment="1">
      <alignment horizontal="center" vertical="center"/>
    </xf>
    <xf numFmtId="0" fontId="71" fillId="34" borderId="149" xfId="0" applyFont="1" applyFill="1" applyBorder="1" applyAlignment="1">
      <alignment horizontal="center" vertical="center"/>
    </xf>
    <xf numFmtId="0" fontId="71" fillId="34" borderId="150" xfId="0" applyFont="1" applyFill="1" applyBorder="1" applyAlignment="1">
      <alignment horizontal="center" vertical="center"/>
    </xf>
    <xf numFmtId="204" fontId="67" fillId="0" borderId="26" xfId="43" applyNumberFormat="1" applyFont="1" applyFill="1" applyBorder="1" applyAlignment="1">
      <alignment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2 2 2" xfId="46"/>
    <cellStyle name="Comma [0] 3" xfId="47"/>
    <cellStyle name="Comma [0] 7" xfId="48"/>
    <cellStyle name="Comma 10 11" xfId="49"/>
    <cellStyle name="Comma 2" xfId="50"/>
    <cellStyle name="Comma 2 2" xfId="51"/>
    <cellStyle name="Comma 2 2 2" xfId="52"/>
    <cellStyle name="Comma 2 2 3" xfId="53"/>
    <cellStyle name="Comma 3" xfId="54"/>
    <cellStyle name="Comma 3 2" xfId="55"/>
    <cellStyle name="Comma 3 2 2" xfId="56"/>
    <cellStyle name="Comma 4" xfId="57"/>
    <cellStyle name="Comma 4 2" xfId="58"/>
    <cellStyle name="Comma 4 2 2" xfId="59"/>
    <cellStyle name="Comma 4 3" xfId="60"/>
    <cellStyle name="Comma 5" xfId="61"/>
    <cellStyle name="Comma 6" xfId="62"/>
    <cellStyle name="Currency" xfId="63"/>
    <cellStyle name="Currency [0]" xfId="64"/>
    <cellStyle name="Currency [0] 2" xfId="65"/>
    <cellStyle name="Currency [0] 2 2" xfId="66"/>
    <cellStyle name="Currency [0] 2 2 2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2" xfId="79"/>
    <cellStyle name="Normal 7" xfId="80"/>
    <cellStyle name="Note" xfId="81"/>
    <cellStyle name="Note 2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%20MEI%202018\PROYEK%20JR%20BARU\RENOVASI%20AC%20KANTOR%20JR%20PUSAT\PERENCANAAN%20PT.SEWUN\RAB-T.90-SPRING%20HILL%20JOGYAKAR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AHUN%202021\AC%20JASA%20RAHARJA%202021%20(TAHAP-3)\RAB%20ME%20PENGGANTIAN%20AC%20LT.DASAR%20DAN%20LT.1%20%20TAHAP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"/>
      <sheetName val="Persiapan"/>
      <sheetName val="Re-Struktur"/>
      <sheetName val="Struktur"/>
      <sheetName val="Re-Arsitek"/>
      <sheetName val="Arsitektur"/>
    </sheetNames>
    <sheetDataSet>
      <sheetData sheetId="0">
        <row r="2">
          <cell r="B2" t="str">
            <v>PROYEK </v>
          </cell>
        </row>
        <row r="3">
          <cell r="B3" t="str">
            <v>LOKASI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"/>
      <sheetName val="Persiapan"/>
      <sheetName val="RAB Bongkaran"/>
      <sheetName val="Re-Arsitek"/>
      <sheetName val="RAB Arsitek"/>
      <sheetName val="Mekanikal"/>
      <sheetName val="Elektrilkal"/>
      <sheetName val="Re-ME"/>
      <sheetName val="RAB VAC"/>
      <sheetName val="Ana-ARS"/>
      <sheetName val="Ana-STR"/>
      <sheetName val="Bahan-ARS"/>
      <sheetName val="Bahan STR"/>
      <sheetName val="Ana Pintu"/>
      <sheetName val="Tenaga "/>
      <sheetName val="LK Arsitek"/>
      <sheetName val="LKDudukan AC"/>
    </sheetNames>
    <sheetDataSet>
      <sheetData sheetId="0">
        <row r="5">
          <cell r="E5" t="str">
            <v>JL. H.R. RASUNA SAID KAV C-2  JAKARTA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tabSelected="1" view="pageBreakPreview" zoomScale="90" zoomScaleSheetLayoutView="90" zoomScalePageLayoutView="0" workbookViewId="0" topLeftCell="A4">
      <selection activeCell="I25" sqref="I25"/>
    </sheetView>
  </sheetViews>
  <sheetFormatPr defaultColWidth="14.66015625" defaultRowHeight="12.75"/>
  <cols>
    <col min="1" max="1" width="2.16015625" style="1" customWidth="1"/>
    <col min="2" max="2" width="12" style="1" customWidth="1"/>
    <col min="3" max="3" width="4.83203125" style="1" customWidth="1"/>
    <col min="4" max="4" width="4.33203125" style="1" customWidth="1"/>
    <col min="5" max="5" width="49.33203125" style="1" customWidth="1"/>
    <col min="6" max="6" width="13.83203125" style="1" customWidth="1"/>
    <col min="7" max="7" width="29.83203125" style="1" customWidth="1"/>
    <col min="8" max="8" width="19" style="117" customWidth="1"/>
    <col min="9" max="9" width="28.5" style="33" customWidth="1"/>
    <col min="10" max="10" width="21.5" style="1" customWidth="1"/>
    <col min="11" max="16384" width="14.66015625" style="1" customWidth="1"/>
  </cols>
  <sheetData>
    <row r="1" spans="2:7" ht="20.25" customHeight="1">
      <c r="B1" s="201" t="s">
        <v>23</v>
      </c>
      <c r="C1" s="3"/>
      <c r="D1" s="3"/>
      <c r="E1" s="3"/>
      <c r="F1" s="3"/>
      <c r="G1" s="3"/>
    </row>
    <row r="2" spans="2:7" ht="20.25" customHeight="1">
      <c r="B2" s="2" t="s">
        <v>42</v>
      </c>
      <c r="C2" s="3"/>
      <c r="D2" s="108" t="s">
        <v>43</v>
      </c>
      <c r="E2" s="2" t="s">
        <v>66</v>
      </c>
      <c r="F2" s="3"/>
      <c r="G2" s="3"/>
    </row>
    <row r="3" spans="1:7" ht="20.25" customHeight="1">
      <c r="A3" s="1"/>
      <c r="B3" s="2" t="s">
        <v>24</v>
      </c>
      <c r="C3" s="4"/>
      <c r="D3" s="108" t="s">
        <v>43</v>
      </c>
      <c r="E3" s="2" t="s">
        <v>306</v>
      </c>
      <c r="F3" s="3"/>
      <c r="G3" s="3"/>
    </row>
    <row r="4" spans="2:7" ht="20.25" customHeight="1">
      <c r="B4" s="2"/>
      <c r="C4" s="4"/>
      <c r="D4" s="108"/>
      <c r="E4" s="2" t="s">
        <v>307</v>
      </c>
      <c r="F4" s="3"/>
      <c r="G4" s="3"/>
    </row>
    <row r="5" spans="2:7" ht="20.25" customHeight="1">
      <c r="B5" s="2" t="s">
        <v>25</v>
      </c>
      <c r="C5" s="4"/>
      <c r="D5" s="108" t="s">
        <v>43</v>
      </c>
      <c r="E5" s="2" t="s">
        <v>67</v>
      </c>
      <c r="F5" s="3"/>
      <c r="G5" s="3"/>
    </row>
    <row r="6" spans="2:7" ht="20.25" customHeight="1">
      <c r="B6" s="2" t="s">
        <v>53</v>
      </c>
      <c r="C6" s="4"/>
      <c r="D6" s="108" t="s">
        <v>43</v>
      </c>
      <c r="E6" s="111">
        <v>2021</v>
      </c>
      <c r="F6" s="3"/>
      <c r="G6" s="3"/>
    </row>
    <row r="7" spans="2:7" ht="10.5" customHeight="1" thickBot="1">
      <c r="B7" s="2"/>
      <c r="C7" s="4"/>
      <c r="D7" s="2"/>
      <c r="E7" s="2"/>
      <c r="F7" s="3"/>
      <c r="G7" s="3"/>
    </row>
    <row r="8" spans="2:7" ht="20.25" customHeight="1">
      <c r="B8" s="532" t="s">
        <v>14</v>
      </c>
      <c r="C8" s="526" t="s">
        <v>15</v>
      </c>
      <c r="D8" s="527"/>
      <c r="E8" s="527"/>
      <c r="F8" s="528"/>
      <c r="G8" s="302" t="s">
        <v>20</v>
      </c>
    </row>
    <row r="9" spans="2:7" ht="18" customHeight="1" thickBot="1">
      <c r="B9" s="533"/>
      <c r="C9" s="529"/>
      <c r="D9" s="530"/>
      <c r="E9" s="530"/>
      <c r="F9" s="531"/>
      <c r="G9" s="303" t="s">
        <v>26</v>
      </c>
    </row>
    <row r="10" spans="2:9" ht="15" customHeight="1">
      <c r="B10" s="138"/>
      <c r="C10" s="3"/>
      <c r="D10" s="3"/>
      <c r="E10" s="8"/>
      <c r="F10" s="7"/>
      <c r="G10" s="144"/>
      <c r="I10" s="34"/>
    </row>
    <row r="11" spans="2:10" ht="15" customHeight="1">
      <c r="B11" s="139" t="s">
        <v>3</v>
      </c>
      <c r="C11" s="11"/>
      <c r="D11" s="224" t="s">
        <v>29</v>
      </c>
      <c r="E11" s="225"/>
      <c r="F11" s="226"/>
      <c r="G11" s="227">
        <f>'Re-ME'!F18</f>
        <v>0</v>
      </c>
      <c r="I11" s="35"/>
      <c r="J11" s="36"/>
    </row>
    <row r="12" spans="2:9" ht="15" customHeight="1">
      <c r="B12" s="168"/>
      <c r="C12" s="3"/>
      <c r="D12" s="3"/>
      <c r="E12" s="8"/>
      <c r="F12" s="7"/>
      <c r="G12" s="144"/>
      <c r="I12" s="34"/>
    </row>
    <row r="13" spans="2:10" ht="15" customHeight="1">
      <c r="B13" s="139" t="s">
        <v>28</v>
      </c>
      <c r="C13" s="2"/>
      <c r="D13" s="2" t="s">
        <v>27</v>
      </c>
      <c r="E13" s="8"/>
      <c r="F13" s="9"/>
      <c r="G13" s="145">
        <f>Persiapan!I25</f>
        <v>0</v>
      </c>
      <c r="I13" s="35"/>
      <c r="J13" s="36"/>
    </row>
    <row r="14" spans="2:10" ht="15" customHeight="1">
      <c r="B14" s="140"/>
      <c r="C14" s="2"/>
      <c r="D14" s="2"/>
      <c r="E14" s="8"/>
      <c r="F14" s="9"/>
      <c r="G14" s="145"/>
      <c r="I14" s="35"/>
      <c r="J14" s="36"/>
    </row>
    <row r="15" spans="2:10" ht="15" customHeight="1">
      <c r="B15" s="139" t="s">
        <v>17</v>
      </c>
      <c r="C15" s="11"/>
      <c r="D15" s="2" t="s">
        <v>229</v>
      </c>
      <c r="E15" s="8"/>
      <c r="F15" s="9"/>
      <c r="G15" s="145">
        <f>'RAB Bongkaran'!I22</f>
        <v>0</v>
      </c>
      <c r="I15" s="35"/>
      <c r="J15" s="36"/>
    </row>
    <row r="16" spans="2:10" ht="15" customHeight="1">
      <c r="B16" s="140"/>
      <c r="C16" s="2"/>
      <c r="D16" s="2"/>
      <c r="E16" s="8"/>
      <c r="F16" s="9"/>
      <c r="G16" s="145"/>
      <c r="I16" s="35"/>
      <c r="J16" s="36"/>
    </row>
    <row r="17" spans="2:10" ht="15" customHeight="1">
      <c r="B17" s="139" t="s">
        <v>57</v>
      </c>
      <c r="C17" s="11"/>
      <c r="D17" s="2" t="s">
        <v>16</v>
      </c>
      <c r="E17" s="8"/>
      <c r="F17" s="9"/>
      <c r="G17" s="145">
        <f>'Re-Arsitek'!F15</f>
        <v>0</v>
      </c>
      <c r="I17" s="35"/>
      <c r="J17" s="36"/>
    </row>
    <row r="18" spans="2:10" ht="15" customHeight="1" thickBot="1">
      <c r="B18" s="141"/>
      <c r="C18" s="5"/>
      <c r="D18" s="5"/>
      <c r="E18" s="6"/>
      <c r="F18" s="10"/>
      <c r="G18" s="146"/>
      <c r="I18" s="35"/>
      <c r="J18" s="37"/>
    </row>
    <row r="19" spans="2:10" ht="20.25" customHeight="1">
      <c r="B19" s="142" t="s">
        <v>39</v>
      </c>
      <c r="C19" s="11"/>
      <c r="D19" s="2"/>
      <c r="E19" s="8"/>
      <c r="F19" s="9"/>
      <c r="G19" s="145">
        <f>SUM(G11:G18)</f>
        <v>0</v>
      </c>
      <c r="H19" s="43"/>
      <c r="I19" s="40"/>
      <c r="J19" s="44"/>
    </row>
    <row r="20" spans="2:10" ht="20.25" customHeight="1">
      <c r="B20" s="142" t="s">
        <v>40</v>
      </c>
      <c r="C20" s="11"/>
      <c r="D20" s="2"/>
      <c r="E20" s="8"/>
      <c r="F20" s="9"/>
      <c r="G20" s="145">
        <f>G19*0.1</f>
        <v>0</v>
      </c>
      <c r="H20" s="43"/>
      <c r="I20" s="39"/>
      <c r="J20" s="36"/>
    </row>
    <row r="21" spans="2:10" ht="20.25" customHeight="1" thickBot="1">
      <c r="B21" s="143" t="s">
        <v>61</v>
      </c>
      <c r="C21" s="18"/>
      <c r="D21" s="18"/>
      <c r="E21" s="118"/>
      <c r="F21" s="19"/>
      <c r="G21" s="147">
        <f>SUM(G19:G20)</f>
        <v>0</v>
      </c>
      <c r="H21" s="42"/>
      <c r="I21" s="39"/>
      <c r="J21" s="36"/>
    </row>
    <row r="22" spans="2:10" ht="30" customHeight="1" thickBot="1">
      <c r="B22" s="304" t="s">
        <v>30</v>
      </c>
      <c r="C22" s="305"/>
      <c r="D22" s="306"/>
      <c r="E22" s="305"/>
      <c r="F22" s="307"/>
      <c r="G22" s="308">
        <f>ROUND(G21,-3)</f>
        <v>0</v>
      </c>
      <c r="H22" s="379"/>
      <c r="I22" s="364"/>
      <c r="J22" s="38"/>
    </row>
    <row r="23" spans="2:10" ht="30" customHeight="1">
      <c r="B23" s="213"/>
      <c r="C23" s="214"/>
      <c r="D23" s="215"/>
      <c r="E23" s="214"/>
      <c r="F23" s="207"/>
      <c r="G23" s="216"/>
      <c r="H23" s="212"/>
      <c r="I23" s="41"/>
      <c r="J23" s="211"/>
    </row>
    <row r="24" spans="2:9" ht="20.25" customHeight="1">
      <c r="B24" s="208"/>
      <c r="C24" s="208"/>
      <c r="D24" s="208"/>
      <c r="E24" s="208"/>
      <c r="F24" s="202"/>
      <c r="G24" s="209"/>
      <c r="I24" s="210"/>
    </row>
    <row r="25" spans="6:8" ht="20.25" customHeight="1">
      <c r="F25" s="204"/>
      <c r="G25" s="204"/>
      <c r="H25" s="203"/>
    </row>
    <row r="26" ht="13.5">
      <c r="G26" s="205"/>
    </row>
    <row r="27" ht="13.5">
      <c r="G27" s="8"/>
    </row>
    <row r="28" ht="13.5">
      <c r="G28" s="8"/>
    </row>
    <row r="29" ht="13.5">
      <c r="G29" s="8"/>
    </row>
    <row r="30" ht="13.5">
      <c r="G30" s="8"/>
    </row>
    <row r="31" spans="6:7" ht="13.5">
      <c r="F31" s="204"/>
      <c r="G31" s="204"/>
    </row>
    <row r="32" spans="6:7" ht="13.5">
      <c r="F32" s="206"/>
      <c r="G32" s="206"/>
    </row>
  </sheetData>
  <sheetProtection/>
  <mergeCells count="2">
    <mergeCell ref="C8:F9"/>
    <mergeCell ref="B8:B9"/>
  </mergeCells>
  <printOptions horizontalCentered="1"/>
  <pageMargins left="0" right="0" top="1.3385826771653544" bottom="0.5511811023622047" header="0.31496062992125984" footer="0.31496062992125984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3300"/>
  </sheetPr>
  <dimension ref="B1:I25"/>
  <sheetViews>
    <sheetView view="pageBreakPreview" zoomScale="90" zoomScaleSheetLayoutView="90" zoomScalePageLayoutView="0" workbookViewId="0" topLeftCell="A1">
      <selection activeCell="B2" sqref="B2"/>
    </sheetView>
  </sheetViews>
  <sheetFormatPr defaultColWidth="14.66015625" defaultRowHeight="12.75"/>
  <cols>
    <col min="1" max="1" width="2.66015625" style="22" customWidth="1"/>
    <col min="2" max="2" width="8.5" style="22" customWidth="1"/>
    <col min="3" max="3" width="5.16015625" style="22" customWidth="1"/>
    <col min="4" max="4" width="3.66015625" style="94" customWidth="1"/>
    <col min="5" max="5" width="61.66015625" style="22" customWidth="1"/>
    <col min="6" max="6" width="8.66015625" style="22" customWidth="1"/>
    <col min="7" max="7" width="13" style="22" customWidth="1"/>
    <col min="8" max="8" width="19.16015625" style="22" customWidth="1"/>
    <col min="9" max="9" width="25.5" style="22" customWidth="1"/>
    <col min="10" max="16384" width="14.66015625" style="22" customWidth="1"/>
  </cols>
  <sheetData>
    <row r="1" spans="2:6" ht="18" customHeight="1">
      <c r="B1" s="20" t="s">
        <v>312</v>
      </c>
      <c r="C1" s="21"/>
      <c r="D1" s="21"/>
      <c r="E1" s="21"/>
      <c r="F1" s="21"/>
    </row>
    <row r="2" spans="2:9" ht="18" customHeight="1">
      <c r="B2" s="13" t="s">
        <v>24</v>
      </c>
      <c r="C2" s="21"/>
      <c r="D2" s="114" t="s">
        <v>43</v>
      </c>
      <c r="E2" s="23" t="str">
        <f>Rekap!E3</f>
        <v>PENGGANTIAN SISTEM PENDINGIN</v>
      </c>
      <c r="F2" s="23"/>
      <c r="I2" s="24"/>
    </row>
    <row r="3" spans="2:9" s="94" customFormat="1" ht="18" customHeight="1">
      <c r="B3" s="13"/>
      <c r="C3" s="21"/>
      <c r="D3" s="114"/>
      <c r="E3" s="23" t="str">
        <f>Rekap!E4</f>
        <v>GEDUNG KANTOR PUSAT PT. JASA RAHARJA TAHAP 3</v>
      </c>
      <c r="F3" s="23"/>
      <c r="I3" s="24"/>
    </row>
    <row r="4" spans="2:9" ht="18" customHeight="1">
      <c r="B4" s="13" t="s">
        <v>25</v>
      </c>
      <c r="C4" s="21"/>
      <c r="D4" s="114" t="s">
        <v>43</v>
      </c>
      <c r="E4" s="20" t="str">
        <f>Rekap!E5</f>
        <v>JL. H.R. RASUNA SAID KAV C-2  JAKARTA</v>
      </c>
      <c r="F4" s="23"/>
      <c r="I4" s="24"/>
    </row>
    <row r="5" spans="2:9" s="94" customFormat="1" ht="18" customHeight="1">
      <c r="B5" s="13" t="s">
        <v>53</v>
      </c>
      <c r="C5" s="21"/>
      <c r="D5" s="114" t="s">
        <v>43</v>
      </c>
      <c r="E5" s="110">
        <f>Rekap!E6</f>
        <v>2021</v>
      </c>
      <c r="F5" s="23"/>
      <c r="I5" s="24"/>
    </row>
    <row r="6" spans="2:6" ht="18" customHeight="1" thickBot="1">
      <c r="B6" s="20"/>
      <c r="C6" s="21"/>
      <c r="D6" s="21"/>
      <c r="E6" s="20"/>
      <c r="F6" s="20"/>
    </row>
    <row r="7" spans="2:9" ht="18" customHeight="1">
      <c r="B7" s="542" t="s">
        <v>0</v>
      </c>
      <c r="C7" s="534" t="s">
        <v>15</v>
      </c>
      <c r="D7" s="535"/>
      <c r="E7" s="536"/>
      <c r="F7" s="540" t="s">
        <v>2</v>
      </c>
      <c r="G7" s="540" t="s">
        <v>18</v>
      </c>
      <c r="H7" s="296" t="s">
        <v>19</v>
      </c>
      <c r="I7" s="297" t="s">
        <v>20</v>
      </c>
    </row>
    <row r="8" spans="2:9" ht="18" customHeight="1" thickBot="1">
      <c r="B8" s="543"/>
      <c r="C8" s="537"/>
      <c r="D8" s="538"/>
      <c r="E8" s="539"/>
      <c r="F8" s="541"/>
      <c r="G8" s="541"/>
      <c r="H8" s="294" t="s">
        <v>26</v>
      </c>
      <c r="I8" s="295" t="s">
        <v>26</v>
      </c>
    </row>
    <row r="9" spans="2:9" ht="18" customHeight="1">
      <c r="B9" s="148"/>
      <c r="C9" s="24"/>
      <c r="D9" s="24"/>
      <c r="E9" s="24"/>
      <c r="F9" s="25"/>
      <c r="G9" s="26"/>
      <c r="H9" s="27"/>
      <c r="I9" s="132"/>
    </row>
    <row r="10" spans="2:9" ht="18" customHeight="1">
      <c r="B10" s="184" t="s">
        <v>28</v>
      </c>
      <c r="C10" s="119"/>
      <c r="D10" s="119"/>
      <c r="E10" s="119" t="s">
        <v>27</v>
      </c>
      <c r="F10" s="120"/>
      <c r="G10" s="185"/>
      <c r="H10" s="185"/>
      <c r="I10" s="186"/>
    </row>
    <row r="11" spans="2:9" ht="18" customHeight="1">
      <c r="B11" s="187"/>
      <c r="C11" s="119"/>
      <c r="D11" s="119"/>
      <c r="E11" s="119"/>
      <c r="F11" s="120"/>
      <c r="G11" s="185"/>
      <c r="H11" s="185"/>
      <c r="I11" s="186"/>
    </row>
    <row r="12" spans="2:9" ht="18" customHeight="1">
      <c r="B12" s="184" t="s">
        <v>31</v>
      </c>
      <c r="C12" s="123" t="s">
        <v>32</v>
      </c>
      <c r="D12" s="123"/>
      <c r="E12" s="119"/>
      <c r="F12" s="120"/>
      <c r="G12" s="188"/>
      <c r="H12" s="188"/>
      <c r="I12" s="186"/>
    </row>
    <row r="13" spans="2:9" ht="18" customHeight="1">
      <c r="B13" s="322">
        <v>1</v>
      </c>
      <c r="C13" s="323" t="s">
        <v>54</v>
      </c>
      <c r="D13" s="323"/>
      <c r="E13" s="324"/>
      <c r="F13" s="325" t="s">
        <v>5</v>
      </c>
      <c r="G13" s="326">
        <v>1</v>
      </c>
      <c r="H13" s="327">
        <v>0</v>
      </c>
      <c r="I13" s="321">
        <f aca="true" t="shared" si="0" ref="I13:I22">H13*G13</f>
        <v>0</v>
      </c>
    </row>
    <row r="14" spans="2:9" s="94" customFormat="1" ht="18" customHeight="1">
      <c r="B14" s="189">
        <v>2</v>
      </c>
      <c r="C14" s="121" t="s">
        <v>265</v>
      </c>
      <c r="D14" s="121"/>
      <c r="E14" s="122"/>
      <c r="F14" s="124" t="s">
        <v>5</v>
      </c>
      <c r="G14" s="190">
        <v>1</v>
      </c>
      <c r="H14" s="188">
        <v>0</v>
      </c>
      <c r="I14" s="321">
        <f t="shared" si="0"/>
        <v>0</v>
      </c>
    </row>
    <row r="15" spans="2:9" s="94" customFormat="1" ht="18" customHeight="1">
      <c r="B15" s="189">
        <v>3</v>
      </c>
      <c r="C15" s="121" t="s">
        <v>268</v>
      </c>
      <c r="D15" s="121"/>
      <c r="E15" s="122"/>
      <c r="F15" s="124" t="s">
        <v>5</v>
      </c>
      <c r="G15" s="190">
        <v>1</v>
      </c>
      <c r="H15" s="188">
        <v>0</v>
      </c>
      <c r="I15" s="321">
        <f t="shared" si="0"/>
        <v>0</v>
      </c>
    </row>
    <row r="16" spans="2:9" s="94" customFormat="1" ht="18" customHeight="1">
      <c r="B16" s="189">
        <v>4</v>
      </c>
      <c r="C16" s="121" t="s">
        <v>266</v>
      </c>
      <c r="D16" s="121"/>
      <c r="E16" s="122"/>
      <c r="F16" s="124" t="s">
        <v>5</v>
      </c>
      <c r="G16" s="190">
        <v>1</v>
      </c>
      <c r="H16" s="602">
        <v>0</v>
      </c>
      <c r="I16" s="321">
        <f t="shared" si="0"/>
        <v>0</v>
      </c>
    </row>
    <row r="17" spans="2:9" ht="18" customHeight="1">
      <c r="B17" s="192">
        <v>5</v>
      </c>
      <c r="C17" s="193" t="s">
        <v>55</v>
      </c>
      <c r="D17" s="193"/>
      <c r="E17" s="194"/>
      <c r="F17" s="195" t="s">
        <v>5</v>
      </c>
      <c r="G17" s="196">
        <v>1</v>
      </c>
      <c r="H17" s="197">
        <v>0</v>
      </c>
      <c r="I17" s="191">
        <f t="shared" si="0"/>
        <v>0</v>
      </c>
    </row>
    <row r="18" spans="2:9" s="94" customFormat="1" ht="18" customHeight="1">
      <c r="B18" s="192">
        <f>1+B17</f>
        <v>6</v>
      </c>
      <c r="C18" s="193" t="s">
        <v>172</v>
      </c>
      <c r="D18" s="193"/>
      <c r="E18" s="194"/>
      <c r="F18" s="195" t="s">
        <v>5</v>
      </c>
      <c r="G18" s="196">
        <v>1</v>
      </c>
      <c r="H18" s="197">
        <v>0</v>
      </c>
      <c r="I18" s="191">
        <f t="shared" si="0"/>
        <v>0</v>
      </c>
    </row>
    <row r="19" spans="2:9" ht="18" customHeight="1">
      <c r="B19" s="192">
        <f>1+B18</f>
        <v>7</v>
      </c>
      <c r="C19" s="193" t="s">
        <v>269</v>
      </c>
      <c r="D19" s="193"/>
      <c r="E19" s="194"/>
      <c r="F19" s="195" t="s">
        <v>5</v>
      </c>
      <c r="G19" s="196">
        <v>1</v>
      </c>
      <c r="H19" s="197">
        <v>0</v>
      </c>
      <c r="I19" s="191">
        <f t="shared" si="0"/>
        <v>0</v>
      </c>
    </row>
    <row r="20" spans="2:9" ht="18" customHeight="1">
      <c r="B20" s="192">
        <f>1+B19</f>
        <v>8</v>
      </c>
      <c r="C20" s="193" t="s">
        <v>56</v>
      </c>
      <c r="D20" s="193"/>
      <c r="E20" s="198"/>
      <c r="F20" s="195" t="s">
        <v>5</v>
      </c>
      <c r="G20" s="196">
        <v>1</v>
      </c>
      <c r="H20" s="197">
        <v>0</v>
      </c>
      <c r="I20" s="191">
        <f t="shared" si="0"/>
        <v>0</v>
      </c>
    </row>
    <row r="21" spans="2:9" ht="29.25" customHeight="1">
      <c r="B21" s="192">
        <f>1+B20</f>
        <v>9</v>
      </c>
      <c r="C21" s="544" t="s">
        <v>267</v>
      </c>
      <c r="D21" s="545"/>
      <c r="E21" s="546"/>
      <c r="F21" s="195" t="s">
        <v>5</v>
      </c>
      <c r="G21" s="196">
        <v>1</v>
      </c>
      <c r="H21" s="197">
        <v>0</v>
      </c>
      <c r="I21" s="191">
        <f t="shared" si="0"/>
        <v>0</v>
      </c>
    </row>
    <row r="22" spans="2:9" s="94" customFormat="1" ht="18" customHeight="1">
      <c r="B22" s="192">
        <f>1+B21</f>
        <v>10</v>
      </c>
      <c r="C22" s="266" t="s">
        <v>263</v>
      </c>
      <c r="D22" s="193"/>
      <c r="E22" s="198"/>
      <c r="F22" s="195" t="s">
        <v>9</v>
      </c>
      <c r="G22" s="196">
        <v>24</v>
      </c>
      <c r="H22" s="197">
        <v>0</v>
      </c>
      <c r="I22" s="191">
        <f t="shared" si="0"/>
        <v>0</v>
      </c>
    </row>
    <row r="23" spans="2:9" ht="18" customHeight="1">
      <c r="B23" s="199"/>
      <c r="C23" s="200"/>
      <c r="D23" s="200"/>
      <c r="E23" s="198"/>
      <c r="F23" s="195"/>
      <c r="G23" s="196"/>
      <c r="H23" s="197"/>
      <c r="I23" s="191"/>
    </row>
    <row r="24" spans="2:9" ht="19.5" customHeight="1" thickBot="1">
      <c r="B24" s="149"/>
      <c r="C24" s="28"/>
      <c r="D24" s="28"/>
      <c r="E24" s="30"/>
      <c r="F24" s="31"/>
      <c r="G24" s="32"/>
      <c r="H24" s="29"/>
      <c r="I24" s="133"/>
    </row>
    <row r="25" spans="2:9" ht="21" customHeight="1" thickBot="1">
      <c r="B25" s="456"/>
      <c r="C25" s="457"/>
      <c r="D25" s="457"/>
      <c r="E25" s="457" t="s">
        <v>33</v>
      </c>
      <c r="F25" s="458"/>
      <c r="G25" s="459"/>
      <c r="H25" s="460"/>
      <c r="I25" s="461">
        <f>SUM(I13:I24)</f>
        <v>0</v>
      </c>
    </row>
    <row r="26" ht="18" customHeight="1"/>
  </sheetData>
  <sheetProtection/>
  <mergeCells count="5">
    <mergeCell ref="C7:E8"/>
    <mergeCell ref="F7:F8"/>
    <mergeCell ref="G7:G8"/>
    <mergeCell ref="B7:B8"/>
    <mergeCell ref="C21:E21"/>
  </mergeCells>
  <printOptions horizontalCentered="1"/>
  <pageMargins left="0" right="0" top="0.7480314960629921" bottom="0.35433070866141736" header="0.31496062992125984" footer="0.31496062992125984"/>
  <pageSetup orientation="portrait" paperSize="9" scale="75" r:id="rId1"/>
  <headerFooter>
    <oddFooter>&amp;CPage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22"/>
  <sheetViews>
    <sheetView view="pageBreakPreview" zoomScale="90" zoomScaleSheetLayoutView="90" zoomScalePageLayoutView="0" workbookViewId="0" topLeftCell="A1">
      <selection activeCell="B3" sqref="B3"/>
    </sheetView>
  </sheetViews>
  <sheetFormatPr defaultColWidth="9.33203125" defaultRowHeight="12.75"/>
  <cols>
    <col min="1" max="1" width="2.83203125" style="45" customWidth="1"/>
    <col min="2" max="2" width="6" style="48" customWidth="1"/>
    <col min="3" max="3" width="6.5" style="48" customWidth="1"/>
    <col min="4" max="4" width="5" style="48" customWidth="1"/>
    <col min="5" max="5" width="43.83203125" style="48" customWidth="1"/>
    <col min="6" max="6" width="13.33203125" style="48" customWidth="1"/>
    <col min="7" max="7" width="14.33203125" style="107" customWidth="1"/>
    <col min="8" max="8" width="23.66015625" style="48" customWidth="1"/>
    <col min="9" max="9" width="25" style="48" customWidth="1"/>
    <col min="10" max="10" width="22.16015625" style="91" customWidth="1"/>
    <col min="11" max="16384" width="9.33203125" style="91" customWidth="1"/>
  </cols>
  <sheetData>
    <row r="2" spans="2:8" ht="15">
      <c r="B2" s="50" t="s">
        <v>312</v>
      </c>
      <c r="C2" s="50"/>
      <c r="D2" s="50"/>
      <c r="E2" s="50"/>
      <c r="F2" s="50"/>
      <c r="G2" s="95"/>
      <c r="H2" s="47"/>
    </row>
    <row r="3" spans="2:9" ht="15">
      <c r="B3" s="50" t="s">
        <v>35</v>
      </c>
      <c r="C3" s="50"/>
      <c r="D3" s="109" t="s">
        <v>43</v>
      </c>
      <c r="E3" s="92" t="str">
        <f>Rekap!E3</f>
        <v>PENGGANTIAN SISTEM PENDINGIN</v>
      </c>
      <c r="F3" s="51"/>
      <c r="G3" s="96"/>
      <c r="H3" s="47"/>
      <c r="I3" s="49"/>
    </row>
    <row r="4" spans="2:9" ht="15">
      <c r="B4" s="50"/>
      <c r="C4" s="50"/>
      <c r="D4" s="109"/>
      <c r="E4" s="92" t="str">
        <f>Rekap!E4</f>
        <v>GEDUNG KANTOR PUSAT PT. JASA RAHARJA TAHAP 3</v>
      </c>
      <c r="F4" s="51"/>
      <c r="G4" s="96"/>
      <c r="H4" s="47"/>
      <c r="I4" s="49"/>
    </row>
    <row r="5" spans="2:9" ht="15">
      <c r="B5" s="46" t="s">
        <v>25</v>
      </c>
      <c r="C5" s="46"/>
      <c r="D5" s="109" t="s">
        <v>43</v>
      </c>
      <c r="E5" s="92" t="str">
        <f>Rekap!E5</f>
        <v>JL. H.R. RASUNA SAID KAV C-2  JAKARTA</v>
      </c>
      <c r="F5" s="51"/>
      <c r="G5" s="97"/>
      <c r="H5" s="47"/>
      <c r="I5" s="49"/>
    </row>
    <row r="6" spans="2:9" ht="15">
      <c r="B6" s="50" t="s">
        <v>52</v>
      </c>
      <c r="C6" s="50"/>
      <c r="D6" s="109" t="s">
        <v>43</v>
      </c>
      <c r="E6" s="113">
        <f>Rekap!E6</f>
        <v>2021</v>
      </c>
      <c r="F6" s="51"/>
      <c r="G6" s="96"/>
      <c r="H6" s="47"/>
      <c r="I6" s="49"/>
    </row>
    <row r="7" spans="1:9" ht="15.75" thickBot="1">
      <c r="A7" s="52"/>
      <c r="B7" s="53"/>
      <c r="C7" s="53"/>
      <c r="D7" s="53"/>
      <c r="E7" s="53"/>
      <c r="F7" s="54"/>
      <c r="G7" s="98"/>
      <c r="H7" s="55"/>
      <c r="I7" s="55"/>
    </row>
    <row r="8" spans="2:9" ht="31.5" thickBot="1">
      <c r="B8" s="56" t="s">
        <v>44</v>
      </c>
      <c r="C8" s="547" t="s">
        <v>45</v>
      </c>
      <c r="D8" s="548"/>
      <c r="E8" s="548"/>
      <c r="F8" s="57" t="s">
        <v>37</v>
      </c>
      <c r="G8" s="99" t="s">
        <v>46</v>
      </c>
      <c r="H8" s="57" t="s">
        <v>47</v>
      </c>
      <c r="I8" s="150" t="s">
        <v>48</v>
      </c>
    </row>
    <row r="9" spans="2:9" ht="15">
      <c r="B9" s="134"/>
      <c r="C9" s="58"/>
      <c r="D9" s="59"/>
      <c r="E9" s="60"/>
      <c r="F9" s="61"/>
      <c r="G9" s="100"/>
      <c r="H9" s="62"/>
      <c r="I9" s="151"/>
    </row>
    <row r="10" spans="2:9" ht="15">
      <c r="B10" s="135" t="s">
        <v>17</v>
      </c>
      <c r="C10" s="63" t="s">
        <v>63</v>
      </c>
      <c r="D10" s="64"/>
      <c r="E10" s="65"/>
      <c r="F10" s="66"/>
      <c r="G10" s="101"/>
      <c r="H10" s="67"/>
      <c r="I10" s="152"/>
    </row>
    <row r="11" spans="2:9" ht="15">
      <c r="B11" s="135">
        <v>1</v>
      </c>
      <c r="C11" s="131" t="s">
        <v>65</v>
      </c>
      <c r="D11" s="78"/>
      <c r="E11" s="79"/>
      <c r="F11" s="71"/>
      <c r="G11" s="102"/>
      <c r="H11" s="73"/>
      <c r="I11" s="153"/>
    </row>
    <row r="12" spans="2:9" ht="15">
      <c r="B12" s="135"/>
      <c r="C12" s="131"/>
      <c r="D12" s="78"/>
      <c r="E12" s="79"/>
      <c r="F12" s="71"/>
      <c r="G12" s="223"/>
      <c r="H12" s="73"/>
      <c r="I12" s="153"/>
    </row>
    <row r="13" spans="2:9" ht="15">
      <c r="B13" s="135"/>
      <c r="C13" s="82" t="s">
        <v>309</v>
      </c>
      <c r="D13" s="78"/>
      <c r="E13" s="79"/>
      <c r="F13" s="71" t="s">
        <v>9</v>
      </c>
      <c r="G13" s="223">
        <v>137.6</v>
      </c>
      <c r="H13" s="93">
        <v>0</v>
      </c>
      <c r="I13" s="154">
        <f>G13*H13</f>
        <v>0</v>
      </c>
    </row>
    <row r="14" spans="2:9" ht="15">
      <c r="B14" s="135"/>
      <c r="C14" s="82" t="s">
        <v>232</v>
      </c>
      <c r="D14" s="78"/>
      <c r="E14" s="79"/>
      <c r="F14" s="71"/>
      <c r="G14" s="223"/>
      <c r="H14" s="93"/>
      <c r="I14" s="154"/>
    </row>
    <row r="15" spans="2:9" ht="15">
      <c r="B15" s="135"/>
      <c r="C15" s="82"/>
      <c r="D15" s="78"/>
      <c r="E15" s="79"/>
      <c r="F15" s="71"/>
      <c r="G15" s="223"/>
      <c r="H15" s="93"/>
      <c r="I15" s="154"/>
    </row>
    <row r="16" spans="2:9" ht="15">
      <c r="B16" s="136"/>
      <c r="C16" s="80" t="s">
        <v>308</v>
      </c>
      <c r="D16" s="70"/>
      <c r="E16" s="72"/>
      <c r="F16" s="71" t="s">
        <v>9</v>
      </c>
      <c r="G16" s="104">
        <v>302.9</v>
      </c>
      <c r="H16" s="93">
        <v>0</v>
      </c>
      <c r="I16" s="154">
        <f>G16*H16</f>
        <v>0</v>
      </c>
    </row>
    <row r="17" spans="2:9" ht="15">
      <c r="B17" s="135"/>
      <c r="C17" s="82" t="s">
        <v>232</v>
      </c>
      <c r="D17" s="78"/>
      <c r="E17" s="79"/>
      <c r="F17" s="71"/>
      <c r="G17" s="223"/>
      <c r="H17" s="93"/>
      <c r="I17" s="154"/>
    </row>
    <row r="18" spans="2:9" ht="15">
      <c r="B18" s="135"/>
      <c r="C18" s="82"/>
      <c r="D18" s="78"/>
      <c r="E18" s="79"/>
      <c r="F18" s="71"/>
      <c r="G18" s="223"/>
      <c r="H18" s="93"/>
      <c r="I18" s="154"/>
    </row>
    <row r="19" spans="2:9" ht="15">
      <c r="B19" s="136"/>
      <c r="C19" s="80" t="s">
        <v>310</v>
      </c>
      <c r="D19" s="70"/>
      <c r="E19" s="72"/>
      <c r="F19" s="71" t="s">
        <v>9</v>
      </c>
      <c r="G19" s="104">
        <v>379.4</v>
      </c>
      <c r="H19" s="93">
        <v>0</v>
      </c>
      <c r="I19" s="154">
        <f>G19*H19</f>
        <v>0</v>
      </c>
    </row>
    <row r="20" spans="2:9" ht="15">
      <c r="B20" s="135"/>
      <c r="C20" s="82"/>
      <c r="D20" s="78"/>
      <c r="E20" s="79"/>
      <c r="F20" s="71"/>
      <c r="G20" s="223"/>
      <c r="H20" s="93"/>
      <c r="I20" s="154"/>
    </row>
    <row r="21" spans="2:9" ht="15.75" thickBot="1">
      <c r="B21" s="440"/>
      <c r="C21" s="441"/>
      <c r="D21" s="442"/>
      <c r="E21" s="443"/>
      <c r="F21" s="444"/>
      <c r="G21" s="445"/>
      <c r="H21" s="446"/>
      <c r="I21" s="447"/>
    </row>
    <row r="22" spans="2:9" ht="23.25" customHeight="1" thickBot="1">
      <c r="B22" s="448"/>
      <c r="C22" s="449"/>
      <c r="D22" s="450" t="s">
        <v>64</v>
      </c>
      <c r="E22" s="451"/>
      <c r="F22" s="452"/>
      <c r="G22" s="453"/>
      <c r="H22" s="454"/>
      <c r="I22" s="455">
        <f>SUM(I13:I21)</f>
        <v>0</v>
      </c>
    </row>
  </sheetData>
  <sheetProtection/>
  <mergeCells count="1">
    <mergeCell ref="C8:E8"/>
  </mergeCells>
  <printOptions horizontalCentered="1"/>
  <pageMargins left="0" right="0" top="0.7480314960629921" bottom="0.35433070866141736" header="0.31496062992125984" footer="0.31496062992125984"/>
  <pageSetup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99"/>
  </sheetPr>
  <dimension ref="B1:F21"/>
  <sheetViews>
    <sheetView view="pageBreakPreview" zoomScaleSheetLayoutView="100" zoomScalePageLayoutView="0" workbookViewId="0" topLeftCell="A1">
      <selection activeCell="F29" sqref="F29"/>
    </sheetView>
  </sheetViews>
  <sheetFormatPr defaultColWidth="9.33203125" defaultRowHeight="18" customHeight="1"/>
  <cols>
    <col min="1" max="1" width="1.3359375" style="1" customWidth="1"/>
    <col min="2" max="2" width="9.33203125" style="16" customWidth="1"/>
    <col min="3" max="3" width="3.5" style="16" customWidth="1"/>
    <col min="4" max="4" width="4.16015625" style="16" customWidth="1"/>
    <col min="5" max="5" width="57.5" style="1" customWidth="1"/>
    <col min="6" max="6" width="41.66015625" style="17" customWidth="1"/>
    <col min="7" max="16384" width="9.33203125" style="1" customWidth="1"/>
  </cols>
  <sheetData>
    <row r="1" spans="2:6" ht="18" customHeight="1">
      <c r="B1" s="2" t="s">
        <v>51</v>
      </c>
      <c r="C1" s="3"/>
      <c r="D1" s="3"/>
      <c r="E1" s="14"/>
      <c r="F1" s="14"/>
    </row>
    <row r="2" spans="2:6" ht="18" customHeight="1">
      <c r="B2" s="2" t="str">
        <f>'[1]Rekap'!B2</f>
        <v>PROYEK </v>
      </c>
      <c r="C2" s="4"/>
      <c r="D2" s="112" t="s">
        <v>43</v>
      </c>
      <c r="E2" s="2" t="str">
        <f>Rekap!E3</f>
        <v>PENGGANTIAN SISTEM PENDINGIN</v>
      </c>
      <c r="F2" s="14"/>
    </row>
    <row r="3" spans="2:6" ht="18" customHeight="1">
      <c r="B3" s="2"/>
      <c r="C3" s="4"/>
      <c r="D3" s="112"/>
      <c r="E3" s="2" t="str">
        <f>Rekap!E4</f>
        <v>GEDUNG KANTOR PUSAT PT. JASA RAHARJA TAHAP 3</v>
      </c>
      <c r="F3" s="14"/>
    </row>
    <row r="4" spans="2:6" ht="18" customHeight="1">
      <c r="B4" s="2" t="str">
        <f>'[1]Rekap'!B3</f>
        <v>LOKASI</v>
      </c>
      <c r="C4" s="4"/>
      <c r="D4" s="112" t="s">
        <v>43</v>
      </c>
      <c r="E4" s="2" t="str">
        <f>Rekap!E5</f>
        <v>JL. H.R. RASUNA SAID KAV C-2  JAKARTA</v>
      </c>
      <c r="F4" s="14"/>
    </row>
    <row r="5" spans="2:6" ht="18" customHeight="1">
      <c r="B5" s="2" t="s">
        <v>53</v>
      </c>
      <c r="C5" s="4"/>
      <c r="D5" s="112" t="s">
        <v>43</v>
      </c>
      <c r="E5" s="111">
        <f>Rekap!E6</f>
        <v>2021</v>
      </c>
      <c r="F5" s="14"/>
    </row>
    <row r="6" spans="2:6" ht="12.75" customHeight="1" thickBot="1">
      <c r="B6" s="2"/>
      <c r="C6" s="4"/>
      <c r="D6" s="2"/>
      <c r="E6" s="2"/>
      <c r="F6" s="15"/>
    </row>
    <row r="7" spans="2:6" ht="18" customHeight="1">
      <c r="B7" s="549" t="s">
        <v>0</v>
      </c>
      <c r="C7" s="551" t="s">
        <v>15</v>
      </c>
      <c r="D7" s="552"/>
      <c r="E7" s="553"/>
      <c r="F7" s="300" t="s">
        <v>20</v>
      </c>
    </row>
    <row r="8" spans="2:6" ht="18" customHeight="1" thickBot="1">
      <c r="B8" s="550"/>
      <c r="C8" s="554"/>
      <c r="D8" s="555"/>
      <c r="E8" s="556"/>
      <c r="F8" s="301" t="s">
        <v>34</v>
      </c>
    </row>
    <row r="9" spans="2:6" ht="18" customHeight="1">
      <c r="B9" s="169"/>
      <c r="C9" s="170"/>
      <c r="D9" s="171"/>
      <c r="E9" s="172"/>
      <c r="F9" s="173"/>
    </row>
    <row r="10" spans="2:6" ht="18" customHeight="1">
      <c r="B10" s="179" t="s">
        <v>38</v>
      </c>
      <c r="C10" s="181"/>
      <c r="D10" s="182" t="s">
        <v>16</v>
      </c>
      <c r="E10" s="183"/>
      <c r="F10" s="180"/>
    </row>
    <row r="11" spans="2:6" ht="18" customHeight="1">
      <c r="B11" s="174">
        <v>1</v>
      </c>
      <c r="C11" s="181"/>
      <c r="D11" s="253" t="str">
        <f>'RAB Arsitek'!C11</f>
        <v>Pekerjaan Plafond Lantai Dasar  EL. + 3.85</v>
      </c>
      <c r="E11" s="183"/>
      <c r="F11" s="222">
        <f>'RAB Arsitek'!I24</f>
        <v>0</v>
      </c>
    </row>
    <row r="12" spans="2:6" ht="18" customHeight="1">
      <c r="B12" s="174">
        <f>1+B11</f>
        <v>2</v>
      </c>
      <c r="C12" s="175"/>
      <c r="D12" s="176" t="str">
        <f>'RAB Arsitek'!C26</f>
        <v>Pekerjaan Plafond Lantai 1  EL. + 7.85</v>
      </c>
      <c r="E12" s="177"/>
      <c r="F12" s="178">
        <f>'RAB Arsitek'!I44</f>
        <v>0</v>
      </c>
    </row>
    <row r="13" spans="2:6" ht="18" customHeight="1">
      <c r="B13" s="174">
        <f>1+B12</f>
        <v>3</v>
      </c>
      <c r="C13" s="175"/>
      <c r="D13" s="176" t="str">
        <f>'RAB Arsitek'!C46</f>
        <v>Pekerjaan Lain - lain</v>
      </c>
      <c r="E13" s="177"/>
      <c r="F13" s="178">
        <f>'RAB Arsitek'!I55</f>
        <v>0</v>
      </c>
    </row>
    <row r="14" spans="2:6" ht="17.25" customHeight="1" thickBot="1">
      <c r="B14" s="217"/>
      <c r="C14" s="218"/>
      <c r="D14" s="219"/>
      <c r="E14" s="220"/>
      <c r="F14" s="221"/>
    </row>
    <row r="15" spans="2:6" ht="18" customHeight="1" thickBot="1">
      <c r="B15" s="435"/>
      <c r="C15" s="436"/>
      <c r="D15" s="437" t="s">
        <v>36</v>
      </c>
      <c r="E15" s="438"/>
      <c r="F15" s="439">
        <f>SUM(F11:F14)</f>
        <v>0</v>
      </c>
    </row>
    <row r="21" ht="18" customHeight="1">
      <c r="E21" s="12"/>
    </row>
  </sheetData>
  <sheetProtection/>
  <mergeCells count="2">
    <mergeCell ref="B7:B8"/>
    <mergeCell ref="C7:E8"/>
  </mergeCells>
  <printOptions horizontalCentered="1"/>
  <pageMargins left="0" right="0" top="0.7480314960629921" bottom="0.15748031496062992" header="0.31496062992125984" footer="0.31496062992125984"/>
  <pageSetup orientation="portrait" paperSize="9" scale="90" r:id="rId1"/>
  <headerFoot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56"/>
  <sheetViews>
    <sheetView view="pageBreakPreview" zoomScale="80" zoomScaleNormal="90" zoomScaleSheetLayoutView="80" zoomScalePageLayoutView="0" workbookViewId="0" topLeftCell="A1">
      <selection activeCell="B3" sqref="B3"/>
    </sheetView>
  </sheetViews>
  <sheetFormatPr defaultColWidth="9.33203125" defaultRowHeight="12.75"/>
  <cols>
    <col min="1" max="1" width="4.66015625" style="45" customWidth="1"/>
    <col min="2" max="2" width="8.83203125" style="48" customWidth="1"/>
    <col min="3" max="3" width="6.5" style="48" customWidth="1"/>
    <col min="4" max="4" width="5" style="48" customWidth="1"/>
    <col min="5" max="5" width="66" style="48" customWidth="1"/>
    <col min="6" max="6" width="13.33203125" style="48" customWidth="1"/>
    <col min="7" max="7" width="14.33203125" style="107" customWidth="1"/>
    <col min="8" max="8" width="23.66015625" style="48" customWidth="1"/>
    <col min="9" max="9" width="25" style="48" customWidth="1"/>
    <col min="10" max="10" width="22.16015625" style="91" customWidth="1"/>
    <col min="11" max="16384" width="9.33203125" style="91" customWidth="1"/>
  </cols>
  <sheetData>
    <row r="2" spans="2:8" ht="18">
      <c r="B2" s="162" t="s">
        <v>312</v>
      </c>
      <c r="C2" s="162"/>
      <c r="D2" s="162"/>
      <c r="E2" s="162"/>
      <c r="F2" s="162"/>
      <c r="G2" s="95"/>
      <c r="H2" s="47"/>
    </row>
    <row r="3" spans="2:9" ht="18">
      <c r="B3" s="162" t="s">
        <v>35</v>
      </c>
      <c r="C3" s="162"/>
      <c r="D3" s="163" t="s">
        <v>43</v>
      </c>
      <c r="E3" s="164" t="str">
        <f>Rekap!E3</f>
        <v>PENGGANTIAN SISTEM PENDINGIN</v>
      </c>
      <c r="F3" s="165"/>
      <c r="G3" s="96"/>
      <c r="H3" s="47"/>
      <c r="I3" s="49"/>
    </row>
    <row r="4" spans="2:9" ht="18">
      <c r="B4" s="162"/>
      <c r="C4" s="162"/>
      <c r="D4" s="163"/>
      <c r="E4" s="164" t="str">
        <f>Rekap!E4</f>
        <v>GEDUNG KANTOR PUSAT PT. JASA RAHARJA TAHAP 3</v>
      </c>
      <c r="F4" s="165"/>
      <c r="G4" s="96"/>
      <c r="H4" s="47"/>
      <c r="I4" s="49"/>
    </row>
    <row r="5" spans="2:9" ht="18">
      <c r="B5" s="166" t="s">
        <v>25</v>
      </c>
      <c r="C5" s="166"/>
      <c r="D5" s="163" t="s">
        <v>43</v>
      </c>
      <c r="E5" s="164" t="str">
        <f>Rekap!E5</f>
        <v>JL. H.R. RASUNA SAID KAV C-2  JAKARTA</v>
      </c>
      <c r="F5" s="165"/>
      <c r="G5" s="97"/>
      <c r="H5" s="47"/>
      <c r="I5" s="49"/>
    </row>
    <row r="6" spans="2:9" ht="18">
      <c r="B6" s="162" t="s">
        <v>52</v>
      </c>
      <c r="C6" s="162"/>
      <c r="D6" s="163" t="s">
        <v>43</v>
      </c>
      <c r="E6" s="167">
        <f>Rekap!E6</f>
        <v>2021</v>
      </c>
      <c r="F6" s="165"/>
      <c r="G6" s="96"/>
      <c r="H6" s="47"/>
      <c r="I6" s="49"/>
    </row>
    <row r="7" spans="1:9" ht="15.75" thickBot="1">
      <c r="A7" s="52"/>
      <c r="B7" s="53"/>
      <c r="C7" s="53"/>
      <c r="D7" s="53"/>
      <c r="E7" s="53"/>
      <c r="F7" s="54"/>
      <c r="G7" s="98"/>
      <c r="H7" s="55"/>
      <c r="I7" s="55"/>
    </row>
    <row r="8" spans="2:9" ht="31.5" thickBot="1">
      <c r="B8" s="56" t="s">
        <v>44</v>
      </c>
      <c r="C8" s="547" t="s">
        <v>45</v>
      </c>
      <c r="D8" s="548"/>
      <c r="E8" s="548"/>
      <c r="F8" s="57" t="s">
        <v>37</v>
      </c>
      <c r="G8" s="99" t="s">
        <v>46</v>
      </c>
      <c r="H8" s="57" t="s">
        <v>47</v>
      </c>
      <c r="I8" s="150" t="s">
        <v>48</v>
      </c>
    </row>
    <row r="9" spans="2:9" ht="15">
      <c r="B9" s="134"/>
      <c r="C9" s="58"/>
      <c r="D9" s="59"/>
      <c r="E9" s="60"/>
      <c r="F9" s="61"/>
      <c r="G9" s="100"/>
      <c r="H9" s="62"/>
      <c r="I9" s="151"/>
    </row>
    <row r="10" spans="2:9" ht="15">
      <c r="B10" s="157" t="s">
        <v>57</v>
      </c>
      <c r="C10" s="63" t="s">
        <v>62</v>
      </c>
      <c r="D10" s="64"/>
      <c r="E10" s="65"/>
      <c r="F10" s="66"/>
      <c r="G10" s="101"/>
      <c r="H10" s="67"/>
      <c r="I10" s="152"/>
    </row>
    <row r="11" spans="2:9" ht="15">
      <c r="B11" s="135" t="s">
        <v>59</v>
      </c>
      <c r="C11" s="69" t="s">
        <v>259</v>
      </c>
      <c r="D11" s="78"/>
      <c r="E11" s="79"/>
      <c r="F11" s="71"/>
      <c r="G11" s="102"/>
      <c r="H11" s="73"/>
      <c r="I11" s="153"/>
    </row>
    <row r="12" spans="1:9" ht="15">
      <c r="A12" s="45" t="s">
        <v>230</v>
      </c>
      <c r="B12" s="159" t="s">
        <v>256</v>
      </c>
      <c r="C12" s="69" t="s">
        <v>21</v>
      </c>
      <c r="D12" s="70"/>
      <c r="E12" s="72"/>
      <c r="F12" s="71"/>
      <c r="G12" s="103"/>
      <c r="H12" s="93"/>
      <c r="I12" s="154"/>
    </row>
    <row r="13" spans="2:10" ht="15">
      <c r="B13" s="136"/>
      <c r="C13" s="80" t="s">
        <v>231</v>
      </c>
      <c r="D13" s="70"/>
      <c r="E13" s="72"/>
      <c r="F13" s="71" t="s">
        <v>9</v>
      </c>
      <c r="G13" s="104">
        <v>137.6</v>
      </c>
      <c r="H13" s="93">
        <v>0</v>
      </c>
      <c r="I13" s="154">
        <f>G13*H13</f>
        <v>0</v>
      </c>
      <c r="J13" s="380"/>
    </row>
    <row r="14" spans="2:9" ht="30" customHeight="1">
      <c r="B14" s="136"/>
      <c r="C14" s="557" t="s">
        <v>290</v>
      </c>
      <c r="D14" s="558"/>
      <c r="E14" s="559"/>
      <c r="F14" s="71"/>
      <c r="G14" s="103"/>
      <c r="H14" s="93"/>
      <c r="I14" s="154"/>
    </row>
    <row r="15" spans="2:9" ht="15">
      <c r="B15" s="270"/>
      <c r="C15" s="271"/>
      <c r="D15" s="272"/>
      <c r="E15" s="273"/>
      <c r="F15" s="89"/>
      <c r="G15" s="105"/>
      <c r="H15" s="274"/>
      <c r="I15" s="155"/>
    </row>
    <row r="16" spans="2:9" ht="15">
      <c r="B16" s="137"/>
      <c r="C16" s="86"/>
      <c r="D16" s="75" t="s">
        <v>49</v>
      </c>
      <c r="E16" s="76"/>
      <c r="F16" s="87"/>
      <c r="G16" s="106"/>
      <c r="H16" s="77"/>
      <c r="I16" s="156">
        <f>SUM(I12:I14)</f>
        <v>0</v>
      </c>
    </row>
    <row r="17" spans="2:9" ht="15">
      <c r="B17" s="136"/>
      <c r="C17" s="80"/>
      <c r="D17" s="70"/>
      <c r="E17" s="72"/>
      <c r="F17" s="71"/>
      <c r="G17" s="104"/>
      <c r="H17" s="93"/>
      <c r="I17" s="154"/>
    </row>
    <row r="18" spans="2:9" ht="15">
      <c r="B18" s="159" t="s">
        <v>257</v>
      </c>
      <c r="C18" s="69" t="s">
        <v>22</v>
      </c>
      <c r="D18" s="78"/>
      <c r="E18" s="79"/>
      <c r="F18" s="71"/>
      <c r="G18" s="102"/>
      <c r="H18" s="73"/>
      <c r="I18" s="154"/>
    </row>
    <row r="19" spans="2:9" ht="15">
      <c r="B19" s="136"/>
      <c r="C19" s="80" t="s">
        <v>233</v>
      </c>
      <c r="D19" s="78"/>
      <c r="E19" s="79"/>
      <c r="F19" s="71" t="s">
        <v>9</v>
      </c>
      <c r="G19" s="102">
        <v>137.6</v>
      </c>
      <c r="H19" s="115">
        <v>0</v>
      </c>
      <c r="I19" s="154">
        <f>G19*H19</f>
        <v>0</v>
      </c>
    </row>
    <row r="20" spans="2:9" ht="15">
      <c r="B20" s="136"/>
      <c r="C20" s="80" t="s">
        <v>311</v>
      </c>
      <c r="D20" s="78"/>
      <c r="E20" s="79"/>
      <c r="F20" s="71" t="s">
        <v>9</v>
      </c>
      <c r="G20" s="102">
        <v>23.55</v>
      </c>
      <c r="H20" s="115">
        <v>0</v>
      </c>
      <c r="I20" s="154">
        <f>G20*H20</f>
        <v>0</v>
      </c>
    </row>
    <row r="21" spans="2:9" ht="15">
      <c r="B21" s="136"/>
      <c r="C21" s="80"/>
      <c r="D21" s="70"/>
      <c r="E21" s="72"/>
      <c r="F21" s="71"/>
      <c r="G21" s="103"/>
      <c r="H21" s="116"/>
      <c r="I21" s="154"/>
    </row>
    <row r="22" spans="2:9" ht="15">
      <c r="B22" s="137"/>
      <c r="C22" s="86"/>
      <c r="D22" s="75" t="s">
        <v>50</v>
      </c>
      <c r="E22" s="76"/>
      <c r="F22" s="87"/>
      <c r="G22" s="106"/>
      <c r="H22" s="77"/>
      <c r="I22" s="156">
        <f>SUM(I19:I21)</f>
        <v>0</v>
      </c>
    </row>
    <row r="23" spans="2:9" ht="15.75" thickBot="1">
      <c r="B23" s="298"/>
      <c r="C23" s="88"/>
      <c r="D23" s="81"/>
      <c r="E23" s="74"/>
      <c r="F23" s="279"/>
      <c r="G23" s="104"/>
      <c r="H23" s="85"/>
      <c r="I23" s="299"/>
    </row>
    <row r="24" spans="2:9" ht="15.75" thickBot="1">
      <c r="B24" s="381"/>
      <c r="C24" s="382"/>
      <c r="D24" s="383" t="s">
        <v>258</v>
      </c>
      <c r="E24" s="384"/>
      <c r="F24" s="385"/>
      <c r="G24" s="386"/>
      <c r="H24" s="387"/>
      <c r="I24" s="388">
        <f>I16+I22</f>
        <v>0</v>
      </c>
    </row>
    <row r="25" spans="2:9" ht="15">
      <c r="B25" s="160"/>
      <c r="C25" s="125"/>
      <c r="D25" s="126"/>
      <c r="E25" s="127"/>
      <c r="F25" s="128"/>
      <c r="G25" s="129"/>
      <c r="H25" s="130"/>
      <c r="I25" s="161"/>
    </row>
    <row r="26" spans="2:9" ht="15">
      <c r="B26" s="135" t="s">
        <v>60</v>
      </c>
      <c r="C26" s="69" t="s">
        <v>255</v>
      </c>
      <c r="D26" s="78"/>
      <c r="E26" s="79"/>
      <c r="F26" s="71"/>
      <c r="G26" s="102"/>
      <c r="H26" s="73"/>
      <c r="I26" s="153"/>
    </row>
    <row r="27" spans="1:9" ht="15">
      <c r="A27" s="45" t="s">
        <v>230</v>
      </c>
      <c r="B27" s="159" t="s">
        <v>256</v>
      </c>
      <c r="C27" s="69" t="s">
        <v>21</v>
      </c>
      <c r="D27" s="70"/>
      <c r="E27" s="72"/>
      <c r="F27" s="71"/>
      <c r="G27" s="103"/>
      <c r="H27" s="93"/>
      <c r="I27" s="154"/>
    </row>
    <row r="28" spans="2:9" ht="15">
      <c r="B28" s="136"/>
      <c r="C28" s="80" t="s">
        <v>294</v>
      </c>
      <c r="D28" s="70"/>
      <c r="E28" s="72"/>
      <c r="F28" s="71" t="s">
        <v>9</v>
      </c>
      <c r="G28" s="104">
        <v>302.9</v>
      </c>
      <c r="H28" s="93">
        <v>0</v>
      </c>
      <c r="I28" s="154">
        <f>G28*H28</f>
        <v>0</v>
      </c>
    </row>
    <row r="29" spans="2:9" ht="30" customHeight="1">
      <c r="B29" s="136"/>
      <c r="C29" s="557" t="s">
        <v>295</v>
      </c>
      <c r="D29" s="558"/>
      <c r="E29" s="559"/>
      <c r="F29" s="71"/>
      <c r="G29" s="103"/>
      <c r="H29" s="93"/>
      <c r="I29" s="154"/>
    </row>
    <row r="30" spans="2:9" ht="18" customHeight="1">
      <c r="B30" s="136"/>
      <c r="C30" s="328"/>
      <c r="D30" s="329"/>
      <c r="E30" s="330"/>
      <c r="F30" s="71"/>
      <c r="G30" s="103"/>
      <c r="H30" s="363"/>
      <c r="I30" s="154"/>
    </row>
    <row r="31" spans="2:9" ht="15">
      <c r="B31" s="136"/>
      <c r="C31" s="80" t="s">
        <v>293</v>
      </c>
      <c r="D31" s="78"/>
      <c r="E31" s="79"/>
      <c r="F31" s="71" t="s">
        <v>9</v>
      </c>
      <c r="G31" s="102">
        <v>379.4</v>
      </c>
      <c r="H31" s="115">
        <v>0</v>
      </c>
      <c r="I31" s="154">
        <f>G31*H31</f>
        <v>0</v>
      </c>
    </row>
    <row r="32" spans="2:9" ht="30" customHeight="1">
      <c r="B32" s="136"/>
      <c r="C32" s="557" t="s">
        <v>292</v>
      </c>
      <c r="D32" s="558"/>
      <c r="E32" s="559"/>
      <c r="F32" s="71"/>
      <c r="G32" s="103"/>
      <c r="H32" s="93"/>
      <c r="I32" s="154"/>
    </row>
    <row r="33" spans="2:9" ht="15">
      <c r="B33" s="136"/>
      <c r="C33" s="80"/>
      <c r="D33" s="78"/>
      <c r="E33" s="79"/>
      <c r="F33" s="279"/>
      <c r="G33" s="223"/>
      <c r="H33" s="280"/>
      <c r="I33" s="154"/>
    </row>
    <row r="34" spans="2:9" ht="15">
      <c r="B34" s="136"/>
      <c r="C34" s="80" t="s">
        <v>291</v>
      </c>
      <c r="D34" s="78"/>
      <c r="E34" s="79"/>
      <c r="F34" s="279" t="s">
        <v>8</v>
      </c>
      <c r="G34" s="223">
        <v>96.38</v>
      </c>
      <c r="H34" s="280">
        <v>0</v>
      </c>
      <c r="I34" s="154">
        <f>G34*H34</f>
        <v>0</v>
      </c>
    </row>
    <row r="35" spans="2:9" ht="15">
      <c r="B35" s="136"/>
      <c r="C35" s="80"/>
      <c r="D35" s="70"/>
      <c r="E35" s="72"/>
      <c r="F35" s="89"/>
      <c r="G35" s="105"/>
      <c r="H35" s="90"/>
      <c r="I35" s="155"/>
    </row>
    <row r="36" spans="2:9" ht="15">
      <c r="B36" s="137"/>
      <c r="C36" s="86"/>
      <c r="D36" s="75" t="s">
        <v>49</v>
      </c>
      <c r="E36" s="76"/>
      <c r="F36" s="87"/>
      <c r="G36" s="106"/>
      <c r="H36" s="77"/>
      <c r="I36" s="156">
        <f>SUM(I27:I35)</f>
        <v>0</v>
      </c>
    </row>
    <row r="37" spans="2:9" ht="15">
      <c r="B37" s="158"/>
      <c r="C37" s="82"/>
      <c r="D37" s="83"/>
      <c r="E37" s="84"/>
      <c r="F37" s="66"/>
      <c r="G37" s="101"/>
      <c r="H37" s="68"/>
      <c r="I37" s="152"/>
    </row>
    <row r="38" spans="2:9" ht="15">
      <c r="B38" s="159" t="s">
        <v>257</v>
      </c>
      <c r="C38" s="69" t="s">
        <v>22</v>
      </c>
      <c r="D38" s="78"/>
      <c r="E38" s="79"/>
      <c r="F38" s="71"/>
      <c r="G38" s="102"/>
      <c r="H38" s="73"/>
      <c r="I38" s="154"/>
    </row>
    <row r="39" spans="2:9" ht="15">
      <c r="B39" s="159"/>
      <c r="C39" s="80" t="s">
        <v>233</v>
      </c>
      <c r="D39" s="78"/>
      <c r="E39" s="79"/>
      <c r="F39" s="71" t="s">
        <v>9</v>
      </c>
      <c r="G39" s="102">
        <v>302.9</v>
      </c>
      <c r="H39" s="269">
        <v>0</v>
      </c>
      <c r="I39" s="154">
        <f>G39*H39</f>
        <v>0</v>
      </c>
    </row>
    <row r="40" spans="2:9" ht="15">
      <c r="B40" s="136"/>
      <c r="C40" s="80" t="s">
        <v>311</v>
      </c>
      <c r="D40" s="78"/>
      <c r="E40" s="79"/>
      <c r="F40" s="71" t="s">
        <v>9</v>
      </c>
      <c r="G40" s="102">
        <v>23.55</v>
      </c>
      <c r="H40" s="115">
        <v>0</v>
      </c>
      <c r="I40" s="154">
        <f>G40*H40</f>
        <v>0</v>
      </c>
    </row>
    <row r="41" spans="2:9" ht="15">
      <c r="B41" s="136"/>
      <c r="C41" s="80"/>
      <c r="D41" s="70"/>
      <c r="E41" s="72"/>
      <c r="F41" s="71"/>
      <c r="G41" s="103"/>
      <c r="H41" s="116"/>
      <c r="I41" s="154"/>
    </row>
    <row r="42" spans="2:9" ht="15">
      <c r="B42" s="137"/>
      <c r="C42" s="86"/>
      <c r="D42" s="75" t="s">
        <v>50</v>
      </c>
      <c r="E42" s="76"/>
      <c r="F42" s="87"/>
      <c r="G42" s="106"/>
      <c r="H42" s="77"/>
      <c r="I42" s="156">
        <f>SUM(I39:I41)</f>
        <v>0</v>
      </c>
    </row>
    <row r="43" spans="2:9" ht="15.75" thickBot="1">
      <c r="B43" s="160"/>
      <c r="C43" s="125"/>
      <c r="D43" s="126"/>
      <c r="E43" s="127"/>
      <c r="F43" s="128"/>
      <c r="G43" s="129"/>
      <c r="H43" s="309"/>
      <c r="I43" s="161"/>
    </row>
    <row r="44" spans="2:9" ht="15.75" thickBot="1">
      <c r="B44" s="381"/>
      <c r="C44" s="382"/>
      <c r="D44" s="383" t="s">
        <v>261</v>
      </c>
      <c r="E44" s="384"/>
      <c r="F44" s="385"/>
      <c r="G44" s="386"/>
      <c r="H44" s="389"/>
      <c r="I44" s="388">
        <f>I36+I42</f>
        <v>0</v>
      </c>
    </row>
    <row r="45" spans="2:9" ht="15">
      <c r="B45" s="310"/>
      <c r="C45" s="82"/>
      <c r="D45" s="311"/>
      <c r="E45" s="312"/>
      <c r="F45" s="66"/>
      <c r="G45" s="101"/>
      <c r="H45" s="313"/>
      <c r="I45" s="314"/>
    </row>
    <row r="46" spans="2:9" ht="15">
      <c r="B46" s="159" t="s">
        <v>260</v>
      </c>
      <c r="C46" s="69" t="s">
        <v>234</v>
      </c>
      <c r="D46" s="78"/>
      <c r="E46" s="79"/>
      <c r="F46" s="71"/>
      <c r="G46" s="102"/>
      <c r="H46" s="269"/>
      <c r="I46" s="154"/>
    </row>
    <row r="47" spans="2:9" ht="31.5" customHeight="1">
      <c r="B47" s="159"/>
      <c r="C47" s="557" t="s">
        <v>305</v>
      </c>
      <c r="D47" s="558"/>
      <c r="E47" s="559"/>
      <c r="F47" s="71"/>
      <c r="G47" s="102"/>
      <c r="H47" s="269"/>
      <c r="I47" s="154"/>
    </row>
    <row r="48" spans="2:9" ht="15">
      <c r="B48" s="159"/>
      <c r="C48" s="80"/>
      <c r="D48" s="70" t="s">
        <v>167</v>
      </c>
      <c r="E48" s="72"/>
      <c r="F48" s="71" t="s">
        <v>4</v>
      </c>
      <c r="G48" s="102">
        <v>1517.76</v>
      </c>
      <c r="H48" s="269">
        <v>0</v>
      </c>
      <c r="I48" s="154">
        <f aca="true" t="shared" si="0" ref="I48:I53">G48*H48</f>
        <v>0</v>
      </c>
    </row>
    <row r="49" spans="2:9" ht="15">
      <c r="B49" s="159"/>
      <c r="C49" s="80"/>
      <c r="D49" s="70" t="s">
        <v>168</v>
      </c>
      <c r="E49" s="72"/>
      <c r="F49" s="71" t="s">
        <v>4</v>
      </c>
      <c r="G49" s="102">
        <v>113.04</v>
      </c>
      <c r="H49" s="269">
        <v>0</v>
      </c>
      <c r="I49" s="154">
        <f t="shared" si="0"/>
        <v>0</v>
      </c>
    </row>
    <row r="50" spans="2:9" ht="15">
      <c r="B50" s="159"/>
      <c r="C50" s="80"/>
      <c r="D50" s="70" t="s">
        <v>169</v>
      </c>
      <c r="E50" s="72"/>
      <c r="F50" s="71" t="s">
        <v>9</v>
      </c>
      <c r="G50" s="102">
        <v>1.68</v>
      </c>
      <c r="H50" s="269">
        <v>0</v>
      </c>
      <c r="I50" s="154">
        <f t="shared" si="0"/>
        <v>0</v>
      </c>
    </row>
    <row r="51" spans="2:9" ht="15">
      <c r="B51" s="159"/>
      <c r="C51" s="80"/>
      <c r="D51" s="70" t="s">
        <v>235</v>
      </c>
      <c r="E51" s="72"/>
      <c r="F51" s="71" t="s">
        <v>10</v>
      </c>
      <c r="G51" s="102">
        <v>64</v>
      </c>
      <c r="H51" s="269">
        <v>0</v>
      </c>
      <c r="I51" s="154">
        <f t="shared" si="0"/>
        <v>0</v>
      </c>
    </row>
    <row r="52" spans="2:9" ht="15">
      <c r="B52" s="159"/>
      <c r="C52" s="80"/>
      <c r="D52" s="70" t="s">
        <v>170</v>
      </c>
      <c r="E52" s="72"/>
      <c r="F52" s="71" t="s">
        <v>7</v>
      </c>
      <c r="G52" s="102">
        <v>0.67</v>
      </c>
      <c r="H52" s="269">
        <v>0</v>
      </c>
      <c r="I52" s="154">
        <f t="shared" si="0"/>
        <v>0</v>
      </c>
    </row>
    <row r="53" spans="2:9" ht="15">
      <c r="B53" s="159"/>
      <c r="C53" s="80"/>
      <c r="D53" s="70" t="s">
        <v>171</v>
      </c>
      <c r="E53" s="79"/>
      <c r="F53" s="71" t="s">
        <v>9</v>
      </c>
      <c r="G53" s="102">
        <v>49.6</v>
      </c>
      <c r="H53" s="269">
        <v>0</v>
      </c>
      <c r="I53" s="154">
        <f t="shared" si="0"/>
        <v>0</v>
      </c>
    </row>
    <row r="54" spans="2:9" ht="15.75" thickBot="1">
      <c r="B54" s="281"/>
      <c r="C54" s="125"/>
      <c r="D54" s="282"/>
      <c r="E54" s="283"/>
      <c r="F54" s="128"/>
      <c r="G54" s="129"/>
      <c r="H54" s="284"/>
      <c r="I54" s="285"/>
    </row>
    <row r="55" spans="2:9" ht="15.75" thickBot="1">
      <c r="B55" s="381"/>
      <c r="C55" s="382"/>
      <c r="D55" s="383" t="s">
        <v>262</v>
      </c>
      <c r="E55" s="384"/>
      <c r="F55" s="385"/>
      <c r="G55" s="386"/>
      <c r="H55" s="387"/>
      <c r="I55" s="388">
        <f>SUM(I48:I54)</f>
        <v>0</v>
      </c>
    </row>
    <row r="56" spans="2:9" ht="15.75" thickBot="1">
      <c r="B56" s="275"/>
      <c r="C56" s="276"/>
      <c r="D56" s="276"/>
      <c r="E56" s="276"/>
      <c r="F56" s="276"/>
      <c r="G56" s="277"/>
      <c r="H56" s="276"/>
      <c r="I56" s="278"/>
    </row>
  </sheetData>
  <sheetProtection/>
  <mergeCells count="5">
    <mergeCell ref="C8:E8"/>
    <mergeCell ref="C14:E14"/>
    <mergeCell ref="C29:E29"/>
    <mergeCell ref="C32:E32"/>
    <mergeCell ref="C47:E47"/>
  </mergeCells>
  <printOptions horizontalCentered="1"/>
  <pageMargins left="0" right="0" top="0.7874015748031497" bottom="0.07874015748031496" header="0.31496062992125984" footer="0.11811023622047245"/>
  <pageSetup orientation="portrait" paperSize="9" scale="65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99"/>
  </sheetPr>
  <dimension ref="B1:F24"/>
  <sheetViews>
    <sheetView view="pageBreakPreview" zoomScaleSheetLayoutView="100" zoomScalePageLayoutView="0" workbookViewId="0" topLeftCell="A1">
      <selection activeCell="F27" sqref="F27"/>
    </sheetView>
  </sheetViews>
  <sheetFormatPr defaultColWidth="9.33203125" defaultRowHeight="18" customHeight="1"/>
  <cols>
    <col min="1" max="1" width="1.3359375" style="1" customWidth="1"/>
    <col min="2" max="2" width="9.33203125" style="16" customWidth="1"/>
    <col min="3" max="3" width="3.5" style="16" customWidth="1"/>
    <col min="4" max="4" width="4.16015625" style="16" customWidth="1"/>
    <col min="5" max="5" width="81" style="1" customWidth="1"/>
    <col min="6" max="6" width="41.66015625" style="17" customWidth="1"/>
    <col min="7" max="16384" width="9.33203125" style="1" customWidth="1"/>
  </cols>
  <sheetData>
    <row r="1" spans="2:6" ht="18" customHeight="1">
      <c r="B1" s="2" t="s">
        <v>166</v>
      </c>
      <c r="C1" s="3"/>
      <c r="D1" s="3"/>
      <c r="E1" s="14"/>
      <c r="F1" s="14"/>
    </row>
    <row r="2" spans="2:6" ht="18" customHeight="1">
      <c r="B2" s="2" t="str">
        <f>'[1]Rekap'!B2</f>
        <v>PROYEK </v>
      </c>
      <c r="C2" s="4"/>
      <c r="D2" s="112" t="s">
        <v>43</v>
      </c>
      <c r="E2" s="2" t="str">
        <f>'RAB Arsitek'!E3</f>
        <v>PENGGANTIAN SISTEM PENDINGIN</v>
      </c>
      <c r="F2" s="14"/>
    </row>
    <row r="3" spans="2:6" ht="18" customHeight="1">
      <c r="B3" s="2"/>
      <c r="C3" s="4"/>
      <c r="D3" s="112"/>
      <c r="E3" s="2" t="str">
        <f>'RAB Arsitek'!E4:G4</f>
        <v>GEDUNG KANTOR PUSAT PT. JASA RAHARJA TAHAP 3</v>
      </c>
      <c r="F3" s="14"/>
    </row>
    <row r="4" spans="2:6" ht="18" customHeight="1">
      <c r="B4" s="2" t="str">
        <f>'[1]Rekap'!B3</f>
        <v>LOKASI</v>
      </c>
      <c r="C4" s="4"/>
      <c r="D4" s="112" t="s">
        <v>43</v>
      </c>
      <c r="E4" s="2" t="str">
        <f>'[2]Rekap'!E5</f>
        <v>JL. H.R. RASUNA SAID KAV C-2  JAKARTA</v>
      </c>
      <c r="F4" s="14"/>
    </row>
    <row r="5" spans="2:6" ht="18" customHeight="1">
      <c r="B5" s="2" t="s">
        <v>53</v>
      </c>
      <c r="C5" s="4"/>
      <c r="D5" s="112" t="s">
        <v>43</v>
      </c>
      <c r="E5" s="111">
        <v>2021</v>
      </c>
      <c r="F5" s="14"/>
    </row>
    <row r="6" spans="2:6" ht="12.75" customHeight="1" thickBot="1">
      <c r="B6" s="2"/>
      <c r="C6" s="4"/>
      <c r="D6" s="2"/>
      <c r="E6" s="2"/>
      <c r="F6" s="15"/>
    </row>
    <row r="7" spans="2:6" ht="18" customHeight="1">
      <c r="B7" s="549" t="s">
        <v>0</v>
      </c>
      <c r="C7" s="551" t="s">
        <v>15</v>
      </c>
      <c r="D7" s="552"/>
      <c r="E7" s="553"/>
      <c r="F7" s="300" t="s">
        <v>20</v>
      </c>
    </row>
    <row r="8" spans="2:6" ht="18" customHeight="1" thickBot="1">
      <c r="B8" s="550"/>
      <c r="C8" s="554"/>
      <c r="D8" s="555"/>
      <c r="E8" s="556"/>
      <c r="F8" s="301" t="s">
        <v>34</v>
      </c>
    </row>
    <row r="9" spans="2:6" ht="18" customHeight="1">
      <c r="B9" s="169"/>
      <c r="C9" s="170"/>
      <c r="D9" s="171"/>
      <c r="E9" s="172"/>
      <c r="F9" s="173"/>
    </row>
    <row r="10" spans="2:6" ht="18" customHeight="1">
      <c r="B10" s="179" t="s">
        <v>3</v>
      </c>
      <c r="C10" s="181"/>
      <c r="D10" s="182" t="s">
        <v>176</v>
      </c>
      <c r="E10" s="183"/>
      <c r="F10" s="180"/>
    </row>
    <row r="11" spans="2:6" ht="18" customHeight="1">
      <c r="B11" s="174"/>
      <c r="C11" s="181"/>
      <c r="D11" s="253"/>
      <c r="E11" s="183"/>
      <c r="F11" s="178"/>
    </row>
    <row r="12" spans="2:6" ht="18" customHeight="1">
      <c r="B12" s="315">
        <v>1</v>
      </c>
      <c r="C12" s="316"/>
      <c r="D12" s="317" t="s">
        <v>222</v>
      </c>
      <c r="E12" s="318"/>
      <c r="F12" s="319">
        <f>'RAB VAC'!J142</f>
        <v>0</v>
      </c>
    </row>
    <row r="13" spans="2:6" ht="18" customHeight="1">
      <c r="B13" s="315">
        <f>1+B12</f>
        <v>2</v>
      </c>
      <c r="C13" s="316"/>
      <c r="D13" s="317" t="s">
        <v>223</v>
      </c>
      <c r="E13" s="318"/>
      <c r="F13" s="319">
        <f>'RAB VAC'!J419</f>
        <v>0</v>
      </c>
    </row>
    <row r="14" spans="2:6" ht="18" customHeight="1">
      <c r="B14" s="315">
        <f>1+B13</f>
        <v>3</v>
      </c>
      <c r="C14" s="316"/>
      <c r="D14" s="317" t="s">
        <v>173</v>
      </c>
      <c r="E14" s="318"/>
      <c r="F14" s="320">
        <f>'RAB VAC'!J435</f>
        <v>0</v>
      </c>
    </row>
    <row r="15" spans="2:6" ht="18" customHeight="1">
      <c r="B15" s="174"/>
      <c r="C15" s="175"/>
      <c r="D15" s="253"/>
      <c r="E15" s="177"/>
      <c r="F15" s="178"/>
    </row>
    <row r="16" spans="2:6" ht="18" customHeight="1">
      <c r="B16" s="174"/>
      <c r="C16" s="175"/>
      <c r="D16" s="176"/>
      <c r="E16" s="177"/>
      <c r="F16" s="178"/>
    </row>
    <row r="17" spans="2:6" ht="18" customHeight="1" thickBot="1">
      <c r="B17" s="217"/>
      <c r="C17" s="218"/>
      <c r="D17" s="219"/>
      <c r="E17" s="220"/>
      <c r="F17" s="221"/>
    </row>
    <row r="18" spans="2:6" ht="24" customHeight="1" thickBot="1">
      <c r="B18" s="430"/>
      <c r="C18" s="431"/>
      <c r="D18" s="432" t="s">
        <v>264</v>
      </c>
      <c r="E18" s="433"/>
      <c r="F18" s="434">
        <f>SUM(F11:F17)</f>
        <v>0</v>
      </c>
    </row>
    <row r="24" ht="18" customHeight="1">
      <c r="E24" s="12"/>
    </row>
  </sheetData>
  <sheetProtection/>
  <mergeCells count="2">
    <mergeCell ref="B7:B8"/>
    <mergeCell ref="C7:E8"/>
  </mergeCells>
  <printOptions horizontalCentered="1"/>
  <pageMargins left="0" right="0" top="0.7480314960629921" bottom="0.15748031496062992" header="0.31496062992125984" footer="0.11811023622047245"/>
  <pageSetup orientation="portrait" paperSize="9" scale="80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J436"/>
  <sheetViews>
    <sheetView view="pageBreakPreview" zoomScaleSheetLayoutView="100" zoomScalePageLayoutView="0" workbookViewId="0" topLeftCell="A1">
      <selection activeCell="B2" sqref="B2"/>
    </sheetView>
  </sheetViews>
  <sheetFormatPr defaultColWidth="13.66015625" defaultRowHeight="12.75"/>
  <cols>
    <col min="1" max="1" width="4.33203125" style="228" customWidth="1"/>
    <col min="2" max="2" width="6.5" style="228" customWidth="1"/>
    <col min="3" max="3" width="24.83203125" style="228" customWidth="1"/>
    <col min="4" max="4" width="4.33203125" style="228" customWidth="1"/>
    <col min="5" max="5" width="12.33203125" style="228" customWidth="1"/>
    <col min="6" max="6" width="34.83203125" style="228" customWidth="1"/>
    <col min="7" max="7" width="8" style="228" customWidth="1"/>
    <col min="8" max="8" width="7.16015625" style="228" customWidth="1"/>
    <col min="9" max="9" width="23" style="228" customWidth="1"/>
    <col min="10" max="10" width="25.16015625" style="228" customWidth="1"/>
    <col min="11" max="16384" width="13.66015625" style="228" customWidth="1"/>
  </cols>
  <sheetData>
    <row r="1" spans="2:8" ht="15" customHeight="1">
      <c r="B1" s="229" t="s">
        <v>312</v>
      </c>
      <c r="C1" s="229"/>
      <c r="D1" s="230"/>
      <c r="E1" s="229"/>
      <c r="F1" s="229"/>
      <c r="G1" s="229"/>
      <c r="H1" s="229"/>
    </row>
    <row r="2" spans="2:10" ht="15" customHeight="1">
      <c r="B2" s="229" t="s">
        <v>68</v>
      </c>
      <c r="C2" s="229"/>
      <c r="D2" s="230" t="s">
        <v>43</v>
      </c>
      <c r="E2" s="229" t="str">
        <f>'Re-ME'!E2</f>
        <v>PENGGANTIAN SISTEM PENDINGIN</v>
      </c>
      <c r="F2" s="229"/>
      <c r="G2" s="229"/>
      <c r="H2" s="229"/>
      <c r="I2" s="229"/>
      <c r="J2" s="229"/>
    </row>
    <row r="3" spans="2:10" ht="15" customHeight="1">
      <c r="B3" s="229"/>
      <c r="C3" s="229"/>
      <c r="D3" s="230"/>
      <c r="E3" s="229" t="str">
        <f>'Re-ME'!E3</f>
        <v>GEDUNG KANTOR PUSAT PT. JASA RAHARJA TAHAP 3</v>
      </c>
      <c r="F3" s="229"/>
      <c r="G3" s="229"/>
      <c r="H3" s="229"/>
      <c r="I3" s="229"/>
      <c r="J3" s="229"/>
    </row>
    <row r="4" spans="2:10" ht="15" customHeight="1">
      <c r="B4" s="231" t="s">
        <v>25</v>
      </c>
      <c r="C4" s="229"/>
      <c r="D4" s="230" t="s">
        <v>43</v>
      </c>
      <c r="E4" s="229" t="s">
        <v>67</v>
      </c>
      <c r="F4" s="229"/>
      <c r="G4" s="229"/>
      <c r="H4" s="229"/>
      <c r="I4" s="229"/>
      <c r="J4" s="229"/>
    </row>
    <row r="5" spans="2:10" ht="15" customHeight="1">
      <c r="B5" s="229" t="s">
        <v>42</v>
      </c>
      <c r="C5" s="229"/>
      <c r="D5" s="230" t="s">
        <v>43</v>
      </c>
      <c r="E5" s="232" t="s">
        <v>289</v>
      </c>
      <c r="F5" s="233"/>
      <c r="G5" s="229"/>
      <c r="H5" s="229"/>
      <c r="I5" s="229"/>
      <c r="J5" s="229"/>
    </row>
    <row r="6" ht="15.75" thickBot="1"/>
    <row r="7" spans="2:10" ht="15.75" customHeight="1" thickBot="1">
      <c r="B7" s="600" t="s">
        <v>14</v>
      </c>
      <c r="C7" s="598" t="s">
        <v>15</v>
      </c>
      <c r="D7" s="598"/>
      <c r="E7" s="598"/>
      <c r="F7" s="598"/>
      <c r="G7" s="596" t="s">
        <v>69</v>
      </c>
      <c r="H7" s="598" t="s">
        <v>70</v>
      </c>
      <c r="I7" s="462" t="s">
        <v>6</v>
      </c>
      <c r="J7" s="463" t="s">
        <v>20</v>
      </c>
    </row>
    <row r="8" spans="2:10" ht="16.5" thickBot="1" thickTop="1">
      <c r="B8" s="601"/>
      <c r="C8" s="599"/>
      <c r="D8" s="599"/>
      <c r="E8" s="599"/>
      <c r="F8" s="599"/>
      <c r="G8" s="597"/>
      <c r="H8" s="599"/>
      <c r="I8" s="391" t="s">
        <v>71</v>
      </c>
      <c r="J8" s="464" t="s">
        <v>71</v>
      </c>
    </row>
    <row r="9" spans="2:10" ht="12.75" customHeight="1" thickTop="1">
      <c r="B9" s="465"/>
      <c r="C9" s="234"/>
      <c r="D9" s="234"/>
      <c r="E9" s="234"/>
      <c r="F9" s="234"/>
      <c r="G9" s="235"/>
      <c r="H9" s="235"/>
      <c r="I9" s="234"/>
      <c r="J9" s="466"/>
    </row>
    <row r="10" spans="2:10" s="236" customFormat="1" ht="12.75" customHeight="1">
      <c r="B10" s="467">
        <v>1</v>
      </c>
      <c r="C10" s="237" t="s">
        <v>288</v>
      </c>
      <c r="D10" s="286"/>
      <c r="E10" s="286"/>
      <c r="F10" s="287"/>
      <c r="G10" s="288"/>
      <c r="H10" s="288"/>
      <c r="I10" s="288"/>
      <c r="J10" s="468"/>
    </row>
    <row r="11" spans="2:10" s="236" customFormat="1" ht="12.75" customHeight="1">
      <c r="B11" s="469"/>
      <c r="C11" s="289"/>
      <c r="D11" s="242"/>
      <c r="E11" s="242"/>
      <c r="F11" s="244"/>
      <c r="G11" s="288"/>
      <c r="H11" s="288"/>
      <c r="I11" s="288"/>
      <c r="J11" s="468"/>
    </row>
    <row r="12" spans="2:10" s="236" customFormat="1" ht="12.75" customHeight="1">
      <c r="B12" s="469"/>
      <c r="C12" s="237" t="s">
        <v>72</v>
      </c>
      <c r="D12" s="290"/>
      <c r="E12" s="290"/>
      <c r="F12" s="265"/>
      <c r="G12" s="288"/>
      <c r="H12" s="288"/>
      <c r="I12" s="240"/>
      <c r="J12" s="468"/>
    </row>
    <row r="13" spans="2:10" s="236" customFormat="1" ht="12.75" customHeight="1">
      <c r="B13" s="469"/>
      <c r="C13" s="239"/>
      <c r="D13" s="290"/>
      <c r="E13" s="290"/>
      <c r="F13" s="265"/>
      <c r="G13" s="288"/>
      <c r="H13" s="288"/>
      <c r="I13" s="240"/>
      <c r="J13" s="468"/>
    </row>
    <row r="14" spans="2:10" s="236" customFormat="1" ht="12.75" customHeight="1">
      <c r="B14" s="469"/>
      <c r="C14" s="581" t="s">
        <v>73</v>
      </c>
      <c r="D14" s="582"/>
      <c r="E14" s="582"/>
      <c r="F14" s="583"/>
      <c r="G14" s="288"/>
      <c r="H14" s="288"/>
      <c r="I14" s="240"/>
      <c r="J14" s="468"/>
    </row>
    <row r="15" spans="2:10" s="236" customFormat="1" ht="12.75" customHeight="1">
      <c r="B15" s="469"/>
      <c r="C15" s="584"/>
      <c r="D15" s="585"/>
      <c r="E15" s="585"/>
      <c r="F15" s="586"/>
      <c r="G15" s="288"/>
      <c r="H15" s="288"/>
      <c r="I15" s="240"/>
      <c r="J15" s="468"/>
    </row>
    <row r="16" spans="2:10" s="236" customFormat="1" ht="12.75" customHeight="1">
      <c r="B16" s="469"/>
      <c r="C16" s="584"/>
      <c r="D16" s="585"/>
      <c r="E16" s="585"/>
      <c r="F16" s="586"/>
      <c r="G16" s="288"/>
      <c r="H16" s="288"/>
      <c r="I16" s="240"/>
      <c r="J16" s="468"/>
    </row>
    <row r="17" spans="2:10" s="236" customFormat="1" ht="12.75" customHeight="1">
      <c r="B17" s="469"/>
      <c r="C17" s="587"/>
      <c r="D17" s="588"/>
      <c r="E17" s="588"/>
      <c r="F17" s="589"/>
      <c r="G17" s="288"/>
      <c r="H17" s="288"/>
      <c r="I17" s="240"/>
      <c r="J17" s="468"/>
    </row>
    <row r="18" spans="2:10" s="236" customFormat="1" ht="12.75" customHeight="1">
      <c r="B18" s="469"/>
      <c r="C18" s="239"/>
      <c r="D18" s="290"/>
      <c r="E18" s="290"/>
      <c r="F18" s="265"/>
      <c r="G18" s="288"/>
      <c r="H18" s="288"/>
      <c r="I18" s="240"/>
      <c r="J18" s="468"/>
    </row>
    <row r="19" spans="2:10" s="236" customFormat="1" ht="12.75" customHeight="1">
      <c r="B19" s="469" t="s">
        <v>31</v>
      </c>
      <c r="C19" s="239" t="s">
        <v>74</v>
      </c>
      <c r="D19" s="290"/>
      <c r="E19" s="290"/>
      <c r="F19" s="265"/>
      <c r="G19" s="288"/>
      <c r="H19" s="288"/>
      <c r="I19" s="240"/>
      <c r="J19" s="468"/>
    </row>
    <row r="20" spans="2:10" s="236" customFormat="1" ht="12.75" customHeight="1">
      <c r="B20" s="469"/>
      <c r="C20" s="239"/>
      <c r="D20" s="290"/>
      <c r="E20" s="290"/>
      <c r="F20" s="265"/>
      <c r="G20" s="288"/>
      <c r="H20" s="288"/>
      <c r="I20" s="240"/>
      <c r="J20" s="468"/>
    </row>
    <row r="21" spans="2:10" s="236" customFormat="1" ht="12.75" customHeight="1">
      <c r="B21" s="469" t="s">
        <v>75</v>
      </c>
      <c r="C21" s="239" t="s">
        <v>76</v>
      </c>
      <c r="D21" s="290"/>
      <c r="E21" s="290"/>
      <c r="F21" s="265"/>
      <c r="G21" s="288"/>
      <c r="H21" s="288"/>
      <c r="I21" s="240"/>
      <c r="J21" s="468"/>
    </row>
    <row r="22" spans="2:10" s="236" customFormat="1" ht="12.75" customHeight="1">
      <c r="B22" s="470"/>
      <c r="C22" s="240"/>
      <c r="D22" s="241"/>
      <c r="E22" s="242"/>
      <c r="F22" s="244"/>
      <c r="G22" s="254"/>
      <c r="H22" s="254"/>
      <c r="I22" s="362"/>
      <c r="J22" s="471"/>
    </row>
    <row r="23" spans="2:10" s="236" customFormat="1" ht="12.75" customHeight="1">
      <c r="B23" s="472" t="s">
        <v>77</v>
      </c>
      <c r="C23" s="240" t="s">
        <v>179</v>
      </c>
      <c r="D23" s="242"/>
      <c r="E23" s="242"/>
      <c r="F23" s="244"/>
      <c r="G23" s="238" t="s">
        <v>41</v>
      </c>
      <c r="H23" s="238">
        <v>1</v>
      </c>
      <c r="I23" s="403">
        <v>0</v>
      </c>
      <c r="J23" s="473">
        <f>I23*H23</f>
        <v>0</v>
      </c>
    </row>
    <row r="24" spans="2:10" s="236" customFormat="1" ht="12.75" customHeight="1">
      <c r="B24" s="472"/>
      <c r="C24" s="240" t="s">
        <v>78</v>
      </c>
      <c r="D24" s="241" t="s">
        <v>43</v>
      </c>
      <c r="E24" s="242" t="s">
        <v>79</v>
      </c>
      <c r="F24" s="244"/>
      <c r="G24" s="238"/>
      <c r="H24" s="238"/>
      <c r="I24" s="403"/>
      <c r="J24" s="473"/>
    </row>
    <row r="25" spans="2:10" s="236" customFormat="1" ht="12.75" customHeight="1">
      <c r="B25" s="474"/>
      <c r="C25" s="240" t="s">
        <v>80</v>
      </c>
      <c r="D25" s="241" t="s">
        <v>43</v>
      </c>
      <c r="E25" s="255">
        <v>95500</v>
      </c>
      <c r="F25" s="244" t="s">
        <v>81</v>
      </c>
      <c r="G25" s="238"/>
      <c r="H25" s="238"/>
      <c r="I25" s="403"/>
      <c r="J25" s="473"/>
    </row>
    <row r="26" spans="2:10" s="236" customFormat="1" ht="12.75" customHeight="1">
      <c r="B26" s="474"/>
      <c r="C26" s="240" t="s">
        <v>82</v>
      </c>
      <c r="D26" s="241" t="s">
        <v>43</v>
      </c>
      <c r="E26" s="361" t="s">
        <v>83</v>
      </c>
      <c r="F26" s="244"/>
      <c r="G26" s="238"/>
      <c r="H26" s="238"/>
      <c r="I26" s="403"/>
      <c r="J26" s="473"/>
    </row>
    <row r="27" spans="2:10" s="236" customFormat="1" ht="12.75" customHeight="1">
      <c r="B27" s="474"/>
      <c r="C27" s="240" t="s">
        <v>84</v>
      </c>
      <c r="D27" s="241" t="s">
        <v>43</v>
      </c>
      <c r="E27" s="242" t="s">
        <v>85</v>
      </c>
      <c r="F27" s="244"/>
      <c r="G27" s="238"/>
      <c r="H27" s="238"/>
      <c r="I27" s="403"/>
      <c r="J27" s="473"/>
    </row>
    <row r="28" spans="2:10" s="236" customFormat="1" ht="12.75" customHeight="1">
      <c r="B28" s="474"/>
      <c r="C28" s="240" t="s">
        <v>86</v>
      </c>
      <c r="D28" s="241" t="s">
        <v>43</v>
      </c>
      <c r="E28" s="242" t="s">
        <v>87</v>
      </c>
      <c r="F28" s="244"/>
      <c r="G28" s="238"/>
      <c r="H28" s="238"/>
      <c r="I28" s="403"/>
      <c r="J28" s="473"/>
    </row>
    <row r="29" spans="2:10" s="236" customFormat="1" ht="12.75" customHeight="1">
      <c r="B29" s="474"/>
      <c r="C29" s="240"/>
      <c r="D29" s="241"/>
      <c r="E29" s="242"/>
      <c r="F29" s="244"/>
      <c r="G29" s="238"/>
      <c r="H29" s="238"/>
      <c r="I29" s="403"/>
      <c r="J29" s="473"/>
    </row>
    <row r="30" spans="2:10" s="236" customFormat="1" ht="12.75" customHeight="1">
      <c r="B30" s="472" t="s">
        <v>88</v>
      </c>
      <c r="C30" s="240" t="s">
        <v>180</v>
      </c>
      <c r="D30" s="242"/>
      <c r="E30" s="242"/>
      <c r="F30" s="244"/>
      <c r="G30" s="238" t="s">
        <v>41</v>
      </c>
      <c r="H30" s="238">
        <v>2</v>
      </c>
      <c r="I30" s="403">
        <v>0</v>
      </c>
      <c r="J30" s="473">
        <f>I30*H30</f>
        <v>0</v>
      </c>
    </row>
    <row r="31" spans="2:10" s="236" customFormat="1" ht="12.75" customHeight="1">
      <c r="B31" s="472"/>
      <c r="C31" s="240" t="s">
        <v>78</v>
      </c>
      <c r="D31" s="241" t="s">
        <v>43</v>
      </c>
      <c r="E31" s="242" t="s">
        <v>89</v>
      </c>
      <c r="F31" s="244"/>
      <c r="G31" s="238"/>
      <c r="H31" s="238"/>
      <c r="I31" s="403"/>
      <c r="J31" s="473"/>
    </row>
    <row r="32" spans="2:10" s="236" customFormat="1" ht="12.75" customHeight="1">
      <c r="B32" s="474"/>
      <c r="C32" s="240" t="s">
        <v>90</v>
      </c>
      <c r="D32" s="241" t="s">
        <v>43</v>
      </c>
      <c r="E32" s="255">
        <v>30700</v>
      </c>
      <c r="F32" s="244" t="s">
        <v>81</v>
      </c>
      <c r="G32" s="238"/>
      <c r="H32" s="238"/>
      <c r="I32" s="403"/>
      <c r="J32" s="473"/>
    </row>
    <row r="33" spans="2:10" s="236" customFormat="1" ht="12.75" customHeight="1">
      <c r="B33" s="474"/>
      <c r="C33" s="240" t="s">
        <v>91</v>
      </c>
      <c r="D33" s="241" t="s">
        <v>43</v>
      </c>
      <c r="E33" s="358">
        <v>636</v>
      </c>
      <c r="F33" s="244" t="s">
        <v>92</v>
      </c>
      <c r="G33" s="238"/>
      <c r="H33" s="238"/>
      <c r="I33" s="403"/>
      <c r="J33" s="473"/>
    </row>
    <row r="34" spans="2:10" s="236" customFormat="1" ht="12.75" customHeight="1">
      <c r="B34" s="474"/>
      <c r="C34" s="240" t="s">
        <v>84</v>
      </c>
      <c r="D34" s="241" t="s">
        <v>43</v>
      </c>
      <c r="E34" s="242" t="s">
        <v>93</v>
      </c>
      <c r="F34" s="244"/>
      <c r="G34" s="238"/>
      <c r="H34" s="238"/>
      <c r="I34" s="403"/>
      <c r="J34" s="473"/>
    </row>
    <row r="35" spans="2:10" s="236" customFormat="1" ht="12.75" customHeight="1">
      <c r="B35" s="474"/>
      <c r="C35" s="240" t="s">
        <v>94</v>
      </c>
      <c r="D35" s="241" t="s">
        <v>43</v>
      </c>
      <c r="E35" s="242" t="s">
        <v>181</v>
      </c>
      <c r="F35" s="244"/>
      <c r="G35" s="238"/>
      <c r="H35" s="238"/>
      <c r="I35" s="403"/>
      <c r="J35" s="473"/>
    </row>
    <row r="36" spans="2:10" s="236" customFormat="1" ht="12.75" customHeight="1">
      <c r="B36" s="474"/>
      <c r="C36" s="240" t="s">
        <v>86</v>
      </c>
      <c r="D36" s="241" t="s">
        <v>43</v>
      </c>
      <c r="E36" s="242" t="s">
        <v>182</v>
      </c>
      <c r="F36" s="244"/>
      <c r="G36" s="238"/>
      <c r="H36" s="238"/>
      <c r="I36" s="403"/>
      <c r="J36" s="473"/>
    </row>
    <row r="37" spans="2:10" s="236" customFormat="1" ht="12.75" customHeight="1">
      <c r="B37" s="474"/>
      <c r="C37" s="240"/>
      <c r="D37" s="241"/>
      <c r="E37" s="242"/>
      <c r="F37" s="244"/>
      <c r="G37" s="238"/>
      <c r="H37" s="238"/>
      <c r="I37" s="403"/>
      <c r="J37" s="473"/>
    </row>
    <row r="38" spans="2:10" s="236" customFormat="1" ht="12.75" customHeight="1">
      <c r="B38" s="472" t="s">
        <v>142</v>
      </c>
      <c r="C38" s="335" t="s">
        <v>224</v>
      </c>
      <c r="D38" s="242"/>
      <c r="E38" s="242"/>
      <c r="F38" s="244"/>
      <c r="G38" s="238" t="s">
        <v>41</v>
      </c>
      <c r="H38" s="238">
        <v>1</v>
      </c>
      <c r="I38" s="404" t="s">
        <v>225</v>
      </c>
      <c r="J38" s="473">
        <v>0</v>
      </c>
    </row>
    <row r="39" spans="2:10" s="236" customFormat="1" ht="12.75" customHeight="1">
      <c r="B39" s="474"/>
      <c r="C39" s="240" t="s">
        <v>78</v>
      </c>
      <c r="D39" s="241" t="s">
        <v>43</v>
      </c>
      <c r="E39" s="242" t="s">
        <v>89</v>
      </c>
      <c r="F39" s="244"/>
      <c r="G39" s="238"/>
      <c r="H39" s="238"/>
      <c r="I39" s="405" t="s">
        <v>226</v>
      </c>
      <c r="J39" s="473"/>
    </row>
    <row r="40" spans="2:10" s="236" customFormat="1" ht="12.75" customHeight="1">
      <c r="B40" s="474"/>
      <c r="C40" s="240" t="s">
        <v>90</v>
      </c>
      <c r="D40" s="241" t="s">
        <v>43</v>
      </c>
      <c r="E40" s="255">
        <v>38200</v>
      </c>
      <c r="F40" s="244" t="s">
        <v>81</v>
      </c>
      <c r="G40" s="238"/>
      <c r="H40" s="238"/>
      <c r="I40" s="403"/>
      <c r="J40" s="473"/>
    </row>
    <row r="41" spans="2:10" s="236" customFormat="1" ht="12.75" customHeight="1">
      <c r="B41" s="474"/>
      <c r="C41" s="240" t="s">
        <v>91</v>
      </c>
      <c r="D41" s="241" t="s">
        <v>43</v>
      </c>
      <c r="E41" s="358">
        <v>1370</v>
      </c>
      <c r="F41" s="244" t="s">
        <v>92</v>
      </c>
      <c r="G41" s="238"/>
      <c r="H41" s="238"/>
      <c r="I41" s="403"/>
      <c r="J41" s="473"/>
    </row>
    <row r="42" spans="2:10" s="236" customFormat="1" ht="12.75" customHeight="1">
      <c r="B42" s="474"/>
      <c r="C42" s="240" t="s">
        <v>84</v>
      </c>
      <c r="D42" s="241" t="s">
        <v>43</v>
      </c>
      <c r="E42" s="242" t="s">
        <v>93</v>
      </c>
      <c r="F42" s="244"/>
      <c r="G42" s="238"/>
      <c r="H42" s="238"/>
      <c r="I42" s="403"/>
      <c r="J42" s="473"/>
    </row>
    <row r="43" spans="2:10" s="236" customFormat="1" ht="12.75" customHeight="1">
      <c r="B43" s="474"/>
      <c r="C43" s="240" t="s">
        <v>94</v>
      </c>
      <c r="D43" s="241" t="s">
        <v>43</v>
      </c>
      <c r="E43" s="242" t="s">
        <v>181</v>
      </c>
      <c r="F43" s="244"/>
      <c r="G43" s="238"/>
      <c r="H43" s="238"/>
      <c r="I43" s="403"/>
      <c r="J43" s="473"/>
    </row>
    <row r="44" spans="2:10" s="236" customFormat="1" ht="12.75" customHeight="1">
      <c r="B44" s="474"/>
      <c r="C44" s="240" t="s">
        <v>86</v>
      </c>
      <c r="D44" s="241" t="s">
        <v>43</v>
      </c>
      <c r="E44" s="242" t="s">
        <v>182</v>
      </c>
      <c r="F44" s="244"/>
      <c r="G44" s="238"/>
      <c r="H44" s="238"/>
      <c r="I44" s="403"/>
      <c r="J44" s="473"/>
    </row>
    <row r="45" spans="2:10" s="236" customFormat="1" ht="12.75">
      <c r="B45" s="474"/>
      <c r="C45" s="240"/>
      <c r="D45" s="241"/>
      <c r="E45" s="255"/>
      <c r="F45" s="244"/>
      <c r="G45" s="238"/>
      <c r="H45" s="238"/>
      <c r="I45" s="403"/>
      <c r="J45" s="473"/>
    </row>
    <row r="46" spans="2:10" s="236" customFormat="1" ht="12.75">
      <c r="B46" s="474"/>
      <c r="C46" s="575" t="s">
        <v>95</v>
      </c>
      <c r="D46" s="576"/>
      <c r="E46" s="576"/>
      <c r="F46" s="577"/>
      <c r="G46" s="250"/>
      <c r="H46" s="250"/>
      <c r="I46" s="406"/>
      <c r="J46" s="475">
        <f>SUM(J21:J45)</f>
        <v>0</v>
      </c>
    </row>
    <row r="47" spans="2:10" s="236" customFormat="1" ht="12.75">
      <c r="B47" s="474"/>
      <c r="C47" s="240"/>
      <c r="D47" s="241"/>
      <c r="E47" s="242"/>
      <c r="F47" s="244"/>
      <c r="G47" s="238"/>
      <c r="H47" s="238"/>
      <c r="I47" s="403"/>
      <c r="J47" s="473"/>
    </row>
    <row r="48" spans="2:10" s="236" customFormat="1" ht="12.75">
      <c r="B48" s="469" t="s">
        <v>96</v>
      </c>
      <c r="C48" s="239" t="s">
        <v>97</v>
      </c>
      <c r="D48" s="241"/>
      <c r="E48" s="242"/>
      <c r="F48" s="244"/>
      <c r="G48" s="238"/>
      <c r="H48" s="238"/>
      <c r="I48" s="403"/>
      <c r="J48" s="473"/>
    </row>
    <row r="49" spans="2:10" s="236" customFormat="1" ht="12.75">
      <c r="B49" s="474"/>
      <c r="C49" s="240"/>
      <c r="D49" s="241"/>
      <c r="E49" s="256"/>
      <c r="F49" s="244"/>
      <c r="G49" s="238"/>
      <c r="H49" s="238"/>
      <c r="I49" s="403"/>
      <c r="J49" s="473"/>
    </row>
    <row r="50" spans="2:10" s="236" customFormat="1" ht="12.75">
      <c r="B50" s="476"/>
      <c r="C50" s="240" t="s">
        <v>98</v>
      </c>
      <c r="D50" s="241"/>
      <c r="E50" s="242"/>
      <c r="F50" s="244"/>
      <c r="G50" s="238" t="s">
        <v>41</v>
      </c>
      <c r="H50" s="238">
        <v>1</v>
      </c>
      <c r="I50" s="403">
        <v>0</v>
      </c>
      <c r="J50" s="473">
        <f>I50*H50</f>
        <v>0</v>
      </c>
    </row>
    <row r="51" spans="2:10" s="236" customFormat="1" ht="12.75">
      <c r="B51" s="474"/>
      <c r="C51" s="240" t="s">
        <v>99</v>
      </c>
      <c r="D51" s="241" t="s">
        <v>43</v>
      </c>
      <c r="E51" s="243">
        <v>2200</v>
      </c>
      <c r="F51" s="244" t="s">
        <v>92</v>
      </c>
      <c r="G51" s="238"/>
      <c r="H51" s="238"/>
      <c r="I51" s="403"/>
      <c r="J51" s="473"/>
    </row>
    <row r="52" spans="2:10" s="236" customFormat="1" ht="12.75">
      <c r="B52" s="474"/>
      <c r="C52" s="240" t="s">
        <v>100</v>
      </c>
      <c r="D52" s="241" t="s">
        <v>43</v>
      </c>
      <c r="E52" s="245">
        <v>0.25</v>
      </c>
      <c r="F52" s="244" t="s">
        <v>101</v>
      </c>
      <c r="G52" s="238"/>
      <c r="H52" s="238"/>
      <c r="I52" s="403"/>
      <c r="J52" s="473"/>
    </row>
    <row r="53" spans="2:10" s="236" customFormat="1" ht="12.75">
      <c r="B53" s="474"/>
      <c r="C53" s="240" t="s">
        <v>102</v>
      </c>
      <c r="D53" s="241" t="s">
        <v>43</v>
      </c>
      <c r="E53" s="246">
        <v>0.4</v>
      </c>
      <c r="F53" s="244" t="s">
        <v>103</v>
      </c>
      <c r="G53" s="238"/>
      <c r="H53" s="238"/>
      <c r="I53" s="403"/>
      <c r="J53" s="473"/>
    </row>
    <row r="54" spans="2:10" s="236" customFormat="1" ht="12.75">
      <c r="B54" s="474"/>
      <c r="C54" s="240" t="s">
        <v>84</v>
      </c>
      <c r="D54" s="241" t="s">
        <v>43</v>
      </c>
      <c r="E54" s="242" t="s">
        <v>93</v>
      </c>
      <c r="F54" s="244"/>
      <c r="G54" s="238"/>
      <c r="H54" s="238"/>
      <c r="I54" s="403"/>
      <c r="J54" s="473"/>
    </row>
    <row r="55" spans="2:10" s="236" customFormat="1" ht="12.75">
      <c r="B55" s="474"/>
      <c r="C55" s="240" t="s">
        <v>104</v>
      </c>
      <c r="D55" s="241" t="s">
        <v>43</v>
      </c>
      <c r="E55" s="242" t="s">
        <v>105</v>
      </c>
      <c r="F55" s="244"/>
      <c r="G55" s="238"/>
      <c r="H55" s="238"/>
      <c r="I55" s="403"/>
      <c r="J55" s="473"/>
    </row>
    <row r="56" spans="2:10" s="236" customFormat="1" ht="12.75">
      <c r="B56" s="474"/>
      <c r="C56" s="240" t="s">
        <v>86</v>
      </c>
      <c r="D56" s="241" t="s">
        <v>43</v>
      </c>
      <c r="E56" s="242" t="s">
        <v>183</v>
      </c>
      <c r="F56" s="244"/>
      <c r="G56" s="238"/>
      <c r="H56" s="238"/>
      <c r="I56" s="403"/>
      <c r="J56" s="473"/>
    </row>
    <row r="57" spans="2:10" s="236" customFormat="1" ht="12.75">
      <c r="B57" s="474"/>
      <c r="C57" s="240"/>
      <c r="D57" s="241"/>
      <c r="E57" s="256"/>
      <c r="F57" s="244"/>
      <c r="G57" s="238"/>
      <c r="H57" s="238"/>
      <c r="I57" s="403"/>
      <c r="J57" s="473"/>
    </row>
    <row r="58" spans="2:10" s="236" customFormat="1" ht="12.75">
      <c r="B58" s="474"/>
      <c r="C58" s="575" t="s">
        <v>106</v>
      </c>
      <c r="D58" s="576"/>
      <c r="E58" s="576"/>
      <c r="F58" s="577"/>
      <c r="G58" s="250"/>
      <c r="H58" s="250"/>
      <c r="I58" s="407"/>
      <c r="J58" s="475">
        <f>SUM(J50:J57)</f>
        <v>0</v>
      </c>
    </row>
    <row r="59" spans="2:10" s="236" customFormat="1" ht="12.75">
      <c r="B59" s="474"/>
      <c r="C59" s="247"/>
      <c r="D59" s="248"/>
      <c r="E59" s="248"/>
      <c r="F59" s="249"/>
      <c r="G59" s="250"/>
      <c r="H59" s="250"/>
      <c r="I59" s="407"/>
      <c r="J59" s="475"/>
    </row>
    <row r="60" spans="2:10" s="236" customFormat="1" ht="12.75">
      <c r="B60" s="474"/>
      <c r="C60" s="575" t="s">
        <v>107</v>
      </c>
      <c r="D60" s="576"/>
      <c r="E60" s="576"/>
      <c r="F60" s="577"/>
      <c r="G60" s="250"/>
      <c r="H60" s="250"/>
      <c r="I60" s="407"/>
      <c r="J60" s="475">
        <f>J58+J46</f>
        <v>0</v>
      </c>
    </row>
    <row r="61" spans="2:10" s="236" customFormat="1" ht="12.75">
      <c r="B61" s="474"/>
      <c r="C61" s="240"/>
      <c r="D61" s="241"/>
      <c r="E61" s="242"/>
      <c r="F61" s="244"/>
      <c r="G61" s="257"/>
      <c r="H61" s="257"/>
      <c r="I61" s="408"/>
      <c r="J61" s="473"/>
    </row>
    <row r="62" spans="2:10" s="236" customFormat="1" ht="12.75">
      <c r="B62" s="477" t="s">
        <v>108</v>
      </c>
      <c r="C62" s="251" t="s">
        <v>109</v>
      </c>
      <c r="D62" s="241"/>
      <c r="E62" s="242"/>
      <c r="F62" s="244"/>
      <c r="G62" s="238"/>
      <c r="H62" s="238"/>
      <c r="I62" s="403"/>
      <c r="J62" s="473"/>
    </row>
    <row r="63" spans="2:10" s="236" customFormat="1" ht="12.75">
      <c r="B63" s="474"/>
      <c r="C63" s="240"/>
      <c r="D63" s="241"/>
      <c r="E63" s="242"/>
      <c r="F63" s="244"/>
      <c r="G63" s="238"/>
      <c r="H63" s="238"/>
      <c r="I63" s="403"/>
      <c r="J63" s="473"/>
    </row>
    <row r="64" spans="2:10" s="236" customFormat="1" ht="12.75">
      <c r="B64" s="478">
        <v>1</v>
      </c>
      <c r="C64" s="240" t="s">
        <v>89</v>
      </c>
      <c r="D64" s="241"/>
      <c r="E64" s="242"/>
      <c r="F64" s="244"/>
      <c r="G64" s="238"/>
      <c r="H64" s="238"/>
      <c r="I64" s="403"/>
      <c r="J64" s="473"/>
    </row>
    <row r="65" spans="2:10" s="236" customFormat="1" ht="12.75" customHeight="1">
      <c r="B65" s="478"/>
      <c r="C65" s="590" t="s">
        <v>283</v>
      </c>
      <c r="D65" s="591"/>
      <c r="E65" s="591"/>
      <c r="F65" s="592"/>
      <c r="G65" s="238"/>
      <c r="H65" s="238"/>
      <c r="I65" s="403"/>
      <c r="J65" s="473"/>
    </row>
    <row r="66" spans="2:10" s="236" customFormat="1" ht="12.75">
      <c r="B66" s="478"/>
      <c r="C66" s="593"/>
      <c r="D66" s="594"/>
      <c r="E66" s="594"/>
      <c r="F66" s="595"/>
      <c r="G66" s="238"/>
      <c r="H66" s="238"/>
      <c r="I66" s="403"/>
      <c r="J66" s="473"/>
    </row>
    <row r="67" spans="2:10" s="236" customFormat="1" ht="12.75">
      <c r="B67" s="478"/>
      <c r="C67" s="593"/>
      <c r="D67" s="594"/>
      <c r="E67" s="594"/>
      <c r="F67" s="595"/>
      <c r="G67" s="238"/>
      <c r="H67" s="238"/>
      <c r="I67" s="403"/>
      <c r="J67" s="473"/>
    </row>
    <row r="68" spans="2:10" s="236" customFormat="1" ht="12.75">
      <c r="B68" s="478"/>
      <c r="C68" s="593"/>
      <c r="D68" s="594"/>
      <c r="E68" s="594"/>
      <c r="F68" s="595"/>
      <c r="G68" s="238"/>
      <c r="H68" s="238"/>
      <c r="I68" s="403"/>
      <c r="J68" s="473"/>
    </row>
    <row r="69" spans="2:10" s="236" customFormat="1" ht="12.75">
      <c r="B69" s="478"/>
      <c r="C69" s="593"/>
      <c r="D69" s="594"/>
      <c r="E69" s="594"/>
      <c r="F69" s="595"/>
      <c r="G69" s="238"/>
      <c r="H69" s="238"/>
      <c r="I69" s="403"/>
      <c r="J69" s="473"/>
    </row>
    <row r="70" spans="2:10" s="236" customFormat="1" ht="15" customHeight="1">
      <c r="B70" s="478"/>
      <c r="C70" s="240"/>
      <c r="D70" s="241"/>
      <c r="E70" s="242"/>
      <c r="F70" s="244"/>
      <c r="G70" s="238"/>
      <c r="H70" s="268"/>
      <c r="I70" s="403"/>
      <c r="J70" s="473"/>
    </row>
    <row r="71" spans="2:10" s="236" customFormat="1" ht="12.75">
      <c r="B71" s="479" t="s">
        <v>58</v>
      </c>
      <c r="C71" s="240" t="s">
        <v>237</v>
      </c>
      <c r="D71" s="241"/>
      <c r="E71" s="242"/>
      <c r="F71" s="244"/>
      <c r="G71" s="238"/>
      <c r="H71" s="268"/>
      <c r="I71" s="409"/>
      <c r="J71" s="473"/>
    </row>
    <row r="72" spans="2:10" s="236" customFormat="1" ht="12.75">
      <c r="B72" s="478"/>
      <c r="C72" s="258" t="s">
        <v>111</v>
      </c>
      <c r="D72" s="241"/>
      <c r="E72" s="356" t="s">
        <v>157</v>
      </c>
      <c r="F72" s="244" t="s">
        <v>113</v>
      </c>
      <c r="G72" s="238" t="s">
        <v>13</v>
      </c>
      <c r="H72" s="268">
        <v>1</v>
      </c>
      <c r="I72" s="409">
        <v>0</v>
      </c>
      <c r="J72" s="473">
        <f aca="true" t="shared" si="0" ref="J72:J77">I72*H72</f>
        <v>0</v>
      </c>
    </row>
    <row r="73" spans="2:10" s="236" customFormat="1" ht="12.75">
      <c r="B73" s="478"/>
      <c r="C73" s="258" t="s">
        <v>111</v>
      </c>
      <c r="D73" s="241"/>
      <c r="E73" s="356" t="s">
        <v>112</v>
      </c>
      <c r="F73" s="244" t="s">
        <v>113</v>
      </c>
      <c r="G73" s="238" t="s">
        <v>13</v>
      </c>
      <c r="H73" s="268">
        <v>8</v>
      </c>
      <c r="I73" s="409">
        <v>0</v>
      </c>
      <c r="J73" s="473">
        <f t="shared" si="0"/>
        <v>0</v>
      </c>
    </row>
    <row r="74" spans="2:10" s="236" customFormat="1" ht="12.75">
      <c r="B74" s="478"/>
      <c r="C74" s="258" t="s">
        <v>111</v>
      </c>
      <c r="D74" s="241"/>
      <c r="E74" s="356" t="s">
        <v>238</v>
      </c>
      <c r="F74" s="244" t="s">
        <v>113</v>
      </c>
      <c r="G74" s="238" t="s">
        <v>13</v>
      </c>
      <c r="H74" s="268">
        <v>8</v>
      </c>
      <c r="I74" s="409">
        <v>0</v>
      </c>
      <c r="J74" s="473">
        <f t="shared" si="0"/>
        <v>0</v>
      </c>
    </row>
    <row r="75" spans="2:10" s="236" customFormat="1" ht="12.75">
      <c r="B75" s="478"/>
      <c r="C75" s="258" t="s">
        <v>111</v>
      </c>
      <c r="D75" s="241"/>
      <c r="E75" s="356" t="s">
        <v>147</v>
      </c>
      <c r="F75" s="244" t="s">
        <v>113</v>
      </c>
      <c r="G75" s="238" t="s">
        <v>13</v>
      </c>
      <c r="H75" s="268">
        <v>20</v>
      </c>
      <c r="I75" s="409">
        <v>0</v>
      </c>
      <c r="J75" s="473">
        <f t="shared" si="0"/>
        <v>0</v>
      </c>
    </row>
    <row r="76" spans="2:10" s="236" customFormat="1" ht="12.75">
      <c r="B76" s="478"/>
      <c r="C76" s="258" t="s">
        <v>111</v>
      </c>
      <c r="D76" s="241"/>
      <c r="E76" s="356" t="s">
        <v>114</v>
      </c>
      <c r="F76" s="244" t="s">
        <v>113</v>
      </c>
      <c r="G76" s="238" t="s">
        <v>13</v>
      </c>
      <c r="H76" s="268">
        <v>8</v>
      </c>
      <c r="I76" s="409">
        <v>0</v>
      </c>
      <c r="J76" s="473">
        <f t="shared" si="0"/>
        <v>0</v>
      </c>
    </row>
    <row r="77" spans="2:10" s="236" customFormat="1" ht="12.75">
      <c r="B77" s="478"/>
      <c r="C77" s="258" t="s">
        <v>111</v>
      </c>
      <c r="D77" s="241"/>
      <c r="E77" s="352" t="s">
        <v>115</v>
      </c>
      <c r="F77" s="244" t="s">
        <v>113</v>
      </c>
      <c r="G77" s="238" t="s">
        <v>13</v>
      </c>
      <c r="H77" s="268">
        <v>15</v>
      </c>
      <c r="I77" s="409">
        <v>0</v>
      </c>
      <c r="J77" s="473">
        <f t="shared" si="0"/>
        <v>0</v>
      </c>
    </row>
    <row r="78" spans="2:10" s="236" customFormat="1" ht="12.75">
      <c r="B78" s="478"/>
      <c r="C78" s="258"/>
      <c r="D78" s="241"/>
      <c r="E78" s="352"/>
      <c r="F78" s="244"/>
      <c r="G78" s="238"/>
      <c r="H78" s="268"/>
      <c r="I78" s="409"/>
      <c r="J78" s="473"/>
    </row>
    <row r="79" spans="2:10" s="236" customFormat="1" ht="12.75">
      <c r="B79" s="479" t="s">
        <v>149</v>
      </c>
      <c r="C79" s="240" t="s">
        <v>150</v>
      </c>
      <c r="D79" s="241"/>
      <c r="E79" s="352"/>
      <c r="F79" s="244"/>
      <c r="G79" s="238"/>
      <c r="H79" s="268"/>
      <c r="I79" s="409"/>
      <c r="J79" s="473"/>
    </row>
    <row r="80" spans="2:10" s="236" customFormat="1" ht="12.75">
      <c r="B80" s="478"/>
      <c r="C80" s="258" t="s">
        <v>151</v>
      </c>
      <c r="D80" s="241"/>
      <c r="E80" s="356" t="s">
        <v>209</v>
      </c>
      <c r="F80" s="244" t="s">
        <v>113</v>
      </c>
      <c r="G80" s="238" t="s">
        <v>13</v>
      </c>
      <c r="H80" s="268">
        <v>19</v>
      </c>
      <c r="I80" s="409">
        <v>0</v>
      </c>
      <c r="J80" s="473">
        <f>I80*H80</f>
        <v>0</v>
      </c>
    </row>
    <row r="81" spans="2:10" s="236" customFormat="1" ht="12.75">
      <c r="B81" s="478"/>
      <c r="C81" s="258" t="s">
        <v>151</v>
      </c>
      <c r="D81" s="241"/>
      <c r="E81" s="352" t="s">
        <v>115</v>
      </c>
      <c r="F81" s="244" t="s">
        <v>113</v>
      </c>
      <c r="G81" s="238" t="s">
        <v>13</v>
      </c>
      <c r="H81" s="268">
        <v>10</v>
      </c>
      <c r="I81" s="409">
        <v>0</v>
      </c>
      <c r="J81" s="473">
        <f>I81*H81</f>
        <v>0</v>
      </c>
    </row>
    <row r="82" spans="2:10" s="236" customFormat="1" ht="12.75">
      <c r="B82" s="478"/>
      <c r="C82" s="258" t="s">
        <v>151</v>
      </c>
      <c r="D82" s="241"/>
      <c r="E82" s="352" t="s">
        <v>152</v>
      </c>
      <c r="F82" s="244" t="s">
        <v>113</v>
      </c>
      <c r="G82" s="238" t="s">
        <v>13</v>
      </c>
      <c r="H82" s="268">
        <v>31</v>
      </c>
      <c r="I82" s="409">
        <v>0</v>
      </c>
      <c r="J82" s="473">
        <f>I82*H82</f>
        <v>0</v>
      </c>
    </row>
    <row r="83" spans="2:10" s="236" customFormat="1" ht="12.75">
      <c r="B83" s="478"/>
      <c r="C83" s="258"/>
      <c r="D83" s="241"/>
      <c r="E83" s="356"/>
      <c r="F83" s="244"/>
      <c r="G83" s="238"/>
      <c r="H83" s="268"/>
      <c r="I83" s="409"/>
      <c r="J83" s="473"/>
    </row>
    <row r="84" spans="2:10" s="236" customFormat="1" ht="12.75">
      <c r="B84" s="479">
        <v>2</v>
      </c>
      <c r="C84" s="240" t="s">
        <v>116</v>
      </c>
      <c r="D84" s="241"/>
      <c r="E84" s="242"/>
      <c r="F84" s="244"/>
      <c r="G84" s="238"/>
      <c r="H84" s="268"/>
      <c r="I84" s="409"/>
      <c r="J84" s="473"/>
    </row>
    <row r="85" spans="2:10" s="236" customFormat="1" ht="12.75">
      <c r="B85" s="480">
        <v>2.1</v>
      </c>
      <c r="C85" s="240" t="s">
        <v>214</v>
      </c>
      <c r="D85" s="241"/>
      <c r="E85" s="242"/>
      <c r="F85" s="244"/>
      <c r="G85" s="238"/>
      <c r="H85" s="268"/>
      <c r="I85" s="409"/>
      <c r="J85" s="473"/>
    </row>
    <row r="86" spans="2:10" s="236" customFormat="1" ht="12.75">
      <c r="B86" s="479"/>
      <c r="C86" s="258" t="s">
        <v>211</v>
      </c>
      <c r="D86" s="241"/>
      <c r="E86" s="242"/>
      <c r="F86" s="244"/>
      <c r="G86" s="238" t="s">
        <v>10</v>
      </c>
      <c r="H86" s="268">
        <v>6</v>
      </c>
      <c r="I86" s="409">
        <v>0</v>
      </c>
      <c r="J86" s="473">
        <f>I86*H86</f>
        <v>0</v>
      </c>
    </row>
    <row r="87" spans="2:10" s="236" customFormat="1" ht="12.75">
      <c r="B87" s="481"/>
      <c r="C87" s="258" t="s">
        <v>210</v>
      </c>
      <c r="D87" s="241"/>
      <c r="E87" s="242"/>
      <c r="F87" s="244"/>
      <c r="G87" s="238" t="s">
        <v>10</v>
      </c>
      <c r="H87" s="268">
        <v>6</v>
      </c>
      <c r="I87" s="409">
        <v>0</v>
      </c>
      <c r="J87" s="473">
        <f>I87*H87</f>
        <v>0</v>
      </c>
    </row>
    <row r="88" spans="2:10" s="236" customFormat="1" ht="12.75">
      <c r="B88" s="480">
        <v>2.2</v>
      </c>
      <c r="C88" s="240" t="s">
        <v>212</v>
      </c>
      <c r="D88" s="241"/>
      <c r="E88" s="242"/>
      <c r="F88" s="244"/>
      <c r="G88" s="238"/>
      <c r="H88" s="268"/>
      <c r="I88" s="409"/>
      <c r="J88" s="473"/>
    </row>
    <row r="89" spans="2:10" s="236" customFormat="1" ht="12.75">
      <c r="B89" s="481"/>
      <c r="C89" s="258" t="s">
        <v>213</v>
      </c>
      <c r="D89" s="241"/>
      <c r="E89" s="242"/>
      <c r="F89" s="244"/>
      <c r="G89" s="238" t="s">
        <v>10</v>
      </c>
      <c r="H89" s="268">
        <v>12</v>
      </c>
      <c r="I89" s="409">
        <v>0</v>
      </c>
      <c r="J89" s="473">
        <f>I89*H89</f>
        <v>0</v>
      </c>
    </row>
    <row r="90" spans="2:10" s="236" customFormat="1" ht="12.75">
      <c r="B90" s="481"/>
      <c r="C90" s="240"/>
      <c r="D90" s="241"/>
      <c r="E90" s="352"/>
      <c r="F90" s="244"/>
      <c r="G90" s="238"/>
      <c r="H90" s="268"/>
      <c r="I90" s="409"/>
      <c r="J90" s="473"/>
    </row>
    <row r="91" spans="2:10" s="236" customFormat="1" ht="12.75">
      <c r="B91" s="479">
        <v>3</v>
      </c>
      <c r="C91" s="240" t="s">
        <v>117</v>
      </c>
      <c r="D91" s="241"/>
      <c r="E91" s="352"/>
      <c r="F91" s="244"/>
      <c r="G91" s="238" t="s">
        <v>13</v>
      </c>
      <c r="H91" s="268">
        <v>40</v>
      </c>
      <c r="I91" s="409">
        <v>0</v>
      </c>
      <c r="J91" s="473">
        <f>I91*H91</f>
        <v>0</v>
      </c>
    </row>
    <row r="92" spans="2:10" s="236" customFormat="1" ht="12.75">
      <c r="B92" s="481"/>
      <c r="C92" s="240"/>
      <c r="D92" s="241"/>
      <c r="E92" s="352"/>
      <c r="F92" s="244"/>
      <c r="G92" s="238"/>
      <c r="H92" s="268"/>
      <c r="I92" s="409"/>
      <c r="J92" s="473"/>
    </row>
    <row r="93" spans="2:10" s="236" customFormat="1" ht="12.75">
      <c r="B93" s="479">
        <v>4</v>
      </c>
      <c r="C93" s="240" t="s">
        <v>118</v>
      </c>
      <c r="D93" s="241"/>
      <c r="E93" s="352"/>
      <c r="F93" s="244"/>
      <c r="G93" s="238" t="s">
        <v>10</v>
      </c>
      <c r="H93" s="268">
        <v>3</v>
      </c>
      <c r="I93" s="409">
        <v>0</v>
      </c>
      <c r="J93" s="473">
        <f>I93*H93</f>
        <v>0</v>
      </c>
    </row>
    <row r="94" spans="2:10" s="236" customFormat="1" ht="12.75">
      <c r="B94" s="481"/>
      <c r="C94" s="240"/>
      <c r="D94" s="241"/>
      <c r="E94" s="352"/>
      <c r="F94" s="244"/>
      <c r="G94" s="355"/>
      <c r="H94" s="354"/>
      <c r="I94" s="410"/>
      <c r="J94" s="482"/>
    </row>
    <row r="95" spans="2:10" s="236" customFormat="1" ht="12.75">
      <c r="B95" s="479">
        <v>5</v>
      </c>
      <c r="C95" s="240" t="s">
        <v>119</v>
      </c>
      <c r="D95" s="241"/>
      <c r="E95" s="352"/>
      <c r="F95" s="244"/>
      <c r="G95" s="238" t="s">
        <v>10</v>
      </c>
      <c r="H95" s="268">
        <v>3</v>
      </c>
      <c r="I95" s="409">
        <v>0</v>
      </c>
      <c r="J95" s="473">
        <f>I95*H95</f>
        <v>0</v>
      </c>
    </row>
    <row r="96" spans="2:10" s="236" customFormat="1" ht="12.75">
      <c r="B96" s="474"/>
      <c r="C96" s="247"/>
      <c r="D96" s="248"/>
      <c r="E96" s="248"/>
      <c r="F96" s="249"/>
      <c r="G96" s="355"/>
      <c r="H96" s="354"/>
      <c r="I96" s="411"/>
      <c r="J96" s="483"/>
    </row>
    <row r="97" spans="2:10" s="236" customFormat="1" ht="12.75">
      <c r="B97" s="474">
        <v>6</v>
      </c>
      <c r="C97" s="240" t="s">
        <v>120</v>
      </c>
      <c r="D97" s="248"/>
      <c r="E97" s="248"/>
      <c r="F97" s="249"/>
      <c r="G97" s="355"/>
      <c r="H97" s="354"/>
      <c r="I97" s="411"/>
      <c r="J97" s="483"/>
    </row>
    <row r="98" spans="2:10" s="236" customFormat="1" ht="12.75">
      <c r="B98" s="479" t="s">
        <v>177</v>
      </c>
      <c r="C98" s="240" t="s">
        <v>121</v>
      </c>
      <c r="D98" s="241"/>
      <c r="E98" s="352"/>
      <c r="F98" s="244"/>
      <c r="G98" s="238"/>
      <c r="H98" s="268"/>
      <c r="I98" s="409"/>
      <c r="J98" s="473"/>
    </row>
    <row r="99" spans="2:10" s="236" customFormat="1" ht="12.75">
      <c r="B99" s="478"/>
      <c r="C99" s="566" t="s">
        <v>122</v>
      </c>
      <c r="D99" s="567"/>
      <c r="E99" s="567"/>
      <c r="F99" s="568"/>
      <c r="G99" s="238"/>
      <c r="H99" s="268"/>
      <c r="I99" s="409"/>
      <c r="J99" s="473"/>
    </row>
    <row r="100" spans="2:10" s="236" customFormat="1" ht="12.75">
      <c r="B100" s="478"/>
      <c r="C100" s="569"/>
      <c r="D100" s="570"/>
      <c r="E100" s="570"/>
      <c r="F100" s="571"/>
      <c r="G100" s="238"/>
      <c r="H100" s="268"/>
      <c r="I100" s="409"/>
      <c r="J100" s="473"/>
    </row>
    <row r="101" spans="2:10" s="236" customFormat="1" ht="12.75">
      <c r="B101" s="478"/>
      <c r="C101" s="572"/>
      <c r="D101" s="573"/>
      <c r="E101" s="573"/>
      <c r="F101" s="574"/>
      <c r="G101" s="238"/>
      <c r="H101" s="268"/>
      <c r="I101" s="409"/>
      <c r="J101" s="473"/>
    </row>
    <row r="102" spans="2:10" s="236" customFormat="1" ht="12.75">
      <c r="B102" s="478"/>
      <c r="C102" s="258"/>
      <c r="D102" s="241"/>
      <c r="E102" s="352"/>
      <c r="F102" s="244"/>
      <c r="G102" s="238"/>
      <c r="H102" s="268"/>
      <c r="I102" s="409"/>
      <c r="J102" s="473"/>
    </row>
    <row r="103" spans="2:10" s="236" customFormat="1" ht="12.75">
      <c r="B103" s="478"/>
      <c r="C103" s="258" t="s">
        <v>123</v>
      </c>
      <c r="D103" s="241" t="s">
        <v>124</v>
      </c>
      <c r="E103" s="353" t="s">
        <v>125</v>
      </c>
      <c r="F103" s="244" t="s">
        <v>113</v>
      </c>
      <c r="G103" s="238" t="s">
        <v>13</v>
      </c>
      <c r="H103" s="268">
        <v>90</v>
      </c>
      <c r="I103" s="409">
        <v>0</v>
      </c>
      <c r="J103" s="473">
        <f>I103*H103</f>
        <v>0</v>
      </c>
    </row>
    <row r="104" spans="2:10" s="236" customFormat="1" ht="12.75">
      <c r="B104" s="478"/>
      <c r="C104" s="258" t="s">
        <v>123</v>
      </c>
      <c r="D104" s="241" t="s">
        <v>124</v>
      </c>
      <c r="E104" s="353" t="s">
        <v>215</v>
      </c>
      <c r="F104" s="244" t="s">
        <v>113</v>
      </c>
      <c r="G104" s="238" t="s">
        <v>13</v>
      </c>
      <c r="H104" s="268">
        <v>9</v>
      </c>
      <c r="I104" s="409">
        <v>0</v>
      </c>
      <c r="J104" s="473">
        <f>I104*H104</f>
        <v>0</v>
      </c>
    </row>
    <row r="105" spans="2:10" s="236" customFormat="1" ht="12.75">
      <c r="B105" s="478"/>
      <c r="C105" s="258" t="s">
        <v>123</v>
      </c>
      <c r="D105" s="241" t="s">
        <v>124</v>
      </c>
      <c r="E105" s="353" t="s">
        <v>154</v>
      </c>
      <c r="F105" s="244" t="s">
        <v>113</v>
      </c>
      <c r="G105" s="238" t="s">
        <v>13</v>
      </c>
      <c r="H105" s="268">
        <v>20</v>
      </c>
      <c r="I105" s="409">
        <v>0</v>
      </c>
      <c r="J105" s="473">
        <f>I105*H105</f>
        <v>0</v>
      </c>
    </row>
    <row r="106" spans="2:10" s="236" customFormat="1" ht="12.75">
      <c r="B106" s="474"/>
      <c r="C106" s="240"/>
      <c r="D106" s="241"/>
      <c r="E106" s="242"/>
      <c r="F106" s="244"/>
      <c r="G106" s="238"/>
      <c r="H106" s="268"/>
      <c r="I106" s="409"/>
      <c r="J106" s="473"/>
    </row>
    <row r="107" spans="2:10" s="236" customFormat="1" ht="12.75">
      <c r="B107" s="479" t="s">
        <v>178</v>
      </c>
      <c r="C107" s="259" t="s">
        <v>126</v>
      </c>
      <c r="D107" s="260"/>
      <c r="E107" s="357"/>
      <c r="F107" s="261"/>
      <c r="G107" s="257"/>
      <c r="H107" s="291"/>
      <c r="I107" s="412"/>
      <c r="J107" s="484"/>
    </row>
    <row r="108" spans="2:10" s="236" customFormat="1" ht="12.75">
      <c r="B108" s="478"/>
      <c r="C108" s="566" t="s">
        <v>127</v>
      </c>
      <c r="D108" s="567"/>
      <c r="E108" s="567"/>
      <c r="F108" s="568"/>
      <c r="G108" s="238"/>
      <c r="H108" s="268"/>
      <c r="I108" s="409"/>
      <c r="J108" s="473"/>
    </row>
    <row r="109" spans="2:10" s="236" customFormat="1" ht="12.75">
      <c r="B109" s="478"/>
      <c r="C109" s="569"/>
      <c r="D109" s="570"/>
      <c r="E109" s="570"/>
      <c r="F109" s="571"/>
      <c r="G109" s="238"/>
      <c r="H109" s="268"/>
      <c r="I109" s="409"/>
      <c r="J109" s="473"/>
    </row>
    <row r="110" spans="2:10" s="236" customFormat="1" ht="12.75">
      <c r="B110" s="478"/>
      <c r="C110" s="572"/>
      <c r="D110" s="573"/>
      <c r="E110" s="573"/>
      <c r="F110" s="574"/>
      <c r="G110" s="238"/>
      <c r="H110" s="268"/>
      <c r="I110" s="409"/>
      <c r="J110" s="473"/>
    </row>
    <row r="111" spans="2:10" s="236" customFormat="1" ht="12.75">
      <c r="B111" s="478"/>
      <c r="C111" s="351"/>
      <c r="D111" s="350"/>
      <c r="E111" s="350"/>
      <c r="F111" s="349"/>
      <c r="G111" s="238"/>
      <c r="H111" s="268"/>
      <c r="I111" s="409"/>
      <c r="J111" s="473"/>
    </row>
    <row r="112" spans="2:10" s="236" customFormat="1" ht="12.75">
      <c r="B112" s="478"/>
      <c r="C112" s="258" t="s">
        <v>128</v>
      </c>
      <c r="D112" s="241" t="s">
        <v>124</v>
      </c>
      <c r="E112" s="262">
        <v>25</v>
      </c>
      <c r="F112" s="244" t="s">
        <v>113</v>
      </c>
      <c r="G112" s="238" t="s">
        <v>13</v>
      </c>
      <c r="H112" s="268">
        <v>40</v>
      </c>
      <c r="I112" s="409">
        <v>0</v>
      </c>
      <c r="J112" s="473">
        <f>I112*H112</f>
        <v>0</v>
      </c>
    </row>
    <row r="113" spans="2:10" s="236" customFormat="1" ht="12.75">
      <c r="B113" s="478"/>
      <c r="C113" s="258" t="s">
        <v>128</v>
      </c>
      <c r="D113" s="241" t="s">
        <v>124</v>
      </c>
      <c r="E113" s="262">
        <v>100</v>
      </c>
      <c r="F113" s="244" t="s">
        <v>113</v>
      </c>
      <c r="G113" s="238" t="s">
        <v>13</v>
      </c>
      <c r="H113" s="268">
        <v>5</v>
      </c>
      <c r="I113" s="409">
        <v>0</v>
      </c>
      <c r="J113" s="473">
        <f>I113*H113</f>
        <v>0</v>
      </c>
    </row>
    <row r="114" spans="2:10" s="236" customFormat="1" ht="12.75">
      <c r="B114" s="478"/>
      <c r="C114" s="258"/>
      <c r="D114" s="241"/>
      <c r="E114" s="262"/>
      <c r="F114" s="244"/>
      <c r="G114" s="238"/>
      <c r="H114" s="268"/>
      <c r="I114" s="409"/>
      <c r="J114" s="473"/>
    </row>
    <row r="115" spans="2:10" s="236" customFormat="1" ht="12.75">
      <c r="B115" s="478"/>
      <c r="C115" s="575" t="s">
        <v>186</v>
      </c>
      <c r="D115" s="576"/>
      <c r="E115" s="576"/>
      <c r="F115" s="577"/>
      <c r="G115" s="250"/>
      <c r="H115" s="267"/>
      <c r="I115" s="413"/>
      <c r="J115" s="475">
        <f>SUM(J71:J113)</f>
        <v>0</v>
      </c>
    </row>
    <row r="116" spans="2:10" s="236" customFormat="1" ht="12.75">
      <c r="B116" s="478"/>
      <c r="C116" s="258"/>
      <c r="D116" s="241"/>
      <c r="E116" s="262"/>
      <c r="F116" s="244"/>
      <c r="G116" s="238"/>
      <c r="H116" s="268"/>
      <c r="I116" s="409"/>
      <c r="J116" s="473"/>
    </row>
    <row r="117" spans="2:10" s="236" customFormat="1" ht="12.75">
      <c r="B117" s="478"/>
      <c r="C117" s="258"/>
      <c r="D117" s="241"/>
      <c r="E117" s="262"/>
      <c r="F117" s="244"/>
      <c r="G117" s="238"/>
      <c r="H117" s="268"/>
      <c r="I117" s="409"/>
      <c r="J117" s="473"/>
    </row>
    <row r="118" spans="2:10" s="236" customFormat="1" ht="12.75">
      <c r="B118" s="477" t="s">
        <v>129</v>
      </c>
      <c r="C118" s="251" t="s">
        <v>130</v>
      </c>
      <c r="D118" s="241"/>
      <c r="E118" s="262"/>
      <c r="F118" s="244"/>
      <c r="G118" s="238"/>
      <c r="H118" s="268"/>
      <c r="I118" s="409"/>
      <c r="J118" s="473"/>
    </row>
    <row r="119" spans="2:10" s="236" customFormat="1" ht="12.75">
      <c r="B119" s="478"/>
      <c r="C119" s="258"/>
      <c r="D119" s="241"/>
      <c r="E119" s="262"/>
      <c r="F119" s="244"/>
      <c r="G119" s="238"/>
      <c r="H119" s="268"/>
      <c r="I119" s="409"/>
      <c r="J119" s="473"/>
    </row>
    <row r="120" spans="2:10" s="236" customFormat="1" ht="12.75">
      <c r="B120" s="476" t="s">
        <v>131</v>
      </c>
      <c r="C120" s="240" t="s">
        <v>132</v>
      </c>
      <c r="D120" s="241"/>
      <c r="E120" s="262"/>
      <c r="F120" s="244"/>
      <c r="G120" s="238"/>
      <c r="H120" s="268"/>
      <c r="I120" s="409"/>
      <c r="J120" s="473"/>
    </row>
    <row r="121" spans="2:10" s="236" customFormat="1" ht="12.75">
      <c r="B121" s="476"/>
      <c r="C121" s="258" t="s">
        <v>184</v>
      </c>
      <c r="D121" s="241"/>
      <c r="E121" s="262"/>
      <c r="F121" s="244"/>
      <c r="G121" s="238" t="s">
        <v>133</v>
      </c>
      <c r="H121" s="268">
        <v>1</v>
      </c>
      <c r="I121" s="409">
        <v>0</v>
      </c>
      <c r="J121" s="473">
        <f>I121*H121</f>
        <v>0</v>
      </c>
    </row>
    <row r="122" spans="2:10" s="236" customFormat="1" ht="12.75">
      <c r="B122" s="478"/>
      <c r="C122" s="258"/>
      <c r="D122" s="241"/>
      <c r="E122" s="262"/>
      <c r="F122" s="244"/>
      <c r="G122" s="238"/>
      <c r="H122" s="268"/>
      <c r="I122" s="409"/>
      <c r="J122" s="473"/>
    </row>
    <row r="123" spans="2:10" s="236" customFormat="1" ht="12.75">
      <c r="B123" s="476" t="s">
        <v>134</v>
      </c>
      <c r="C123" s="251" t="s">
        <v>135</v>
      </c>
      <c r="D123" s="241"/>
      <c r="E123" s="262"/>
      <c r="F123" s="244"/>
      <c r="G123" s="238"/>
      <c r="H123" s="268"/>
      <c r="I123" s="409"/>
      <c r="J123" s="473"/>
    </row>
    <row r="124" spans="2:10" s="236" customFormat="1" ht="12.75">
      <c r="B124" s="476"/>
      <c r="C124" s="251"/>
      <c r="D124" s="241"/>
      <c r="E124" s="262"/>
      <c r="F124" s="244"/>
      <c r="G124" s="238"/>
      <c r="H124" s="268"/>
      <c r="I124" s="409"/>
      <c r="J124" s="473"/>
    </row>
    <row r="125" spans="2:10" s="236" customFormat="1" ht="12.75">
      <c r="B125" s="472">
        <v>1</v>
      </c>
      <c r="C125" s="240" t="s">
        <v>185</v>
      </c>
      <c r="D125" s="241"/>
      <c r="E125" s="262"/>
      <c r="F125" s="244"/>
      <c r="G125" s="238"/>
      <c r="H125" s="268"/>
      <c r="I125" s="409"/>
      <c r="J125" s="473"/>
    </row>
    <row r="126" spans="2:10" s="236" customFormat="1" ht="12.75">
      <c r="B126" s="478"/>
      <c r="C126" s="258" t="s">
        <v>287</v>
      </c>
      <c r="D126" s="241"/>
      <c r="E126" s="262"/>
      <c r="F126" s="244"/>
      <c r="G126" s="238" t="s">
        <v>13</v>
      </c>
      <c r="H126" s="268">
        <v>32</v>
      </c>
      <c r="I126" s="409">
        <v>0</v>
      </c>
      <c r="J126" s="473">
        <f>I126*H126</f>
        <v>0</v>
      </c>
    </row>
    <row r="127" spans="2:10" s="236" customFormat="1" ht="12.75">
      <c r="B127" s="478"/>
      <c r="C127" s="258" t="s">
        <v>286</v>
      </c>
      <c r="D127" s="241"/>
      <c r="E127" s="262"/>
      <c r="F127" s="244"/>
      <c r="G127" s="238" t="s">
        <v>13</v>
      </c>
      <c r="H127" s="268">
        <v>21</v>
      </c>
      <c r="I127" s="409">
        <v>0</v>
      </c>
      <c r="J127" s="473">
        <f>I127*H127</f>
        <v>0</v>
      </c>
    </row>
    <row r="128" spans="2:10" s="236" customFormat="1" ht="12.75">
      <c r="B128" s="478"/>
      <c r="C128" s="258" t="s">
        <v>285</v>
      </c>
      <c r="D128" s="241"/>
      <c r="E128" s="262"/>
      <c r="F128" s="244"/>
      <c r="G128" s="238" t="s">
        <v>13</v>
      </c>
      <c r="H128" s="268">
        <v>13</v>
      </c>
      <c r="I128" s="409">
        <v>0</v>
      </c>
      <c r="J128" s="473">
        <f>I128*H128</f>
        <v>0</v>
      </c>
    </row>
    <row r="129" spans="2:10" s="236" customFormat="1" ht="12.75">
      <c r="B129" s="478"/>
      <c r="C129" s="258" t="s">
        <v>273</v>
      </c>
      <c r="D129" s="241"/>
      <c r="E129" s="262"/>
      <c r="F129" s="244"/>
      <c r="G129" s="238" t="s">
        <v>13</v>
      </c>
      <c r="H129" s="268">
        <v>5</v>
      </c>
      <c r="I129" s="409">
        <v>0</v>
      </c>
      <c r="J129" s="473">
        <f>I129*H129</f>
        <v>0</v>
      </c>
    </row>
    <row r="130" spans="2:10" s="236" customFormat="1" ht="12.75">
      <c r="B130" s="478"/>
      <c r="C130" s="258"/>
      <c r="D130" s="241"/>
      <c r="E130" s="262"/>
      <c r="F130" s="244"/>
      <c r="G130" s="238"/>
      <c r="H130" s="268"/>
      <c r="I130" s="409"/>
      <c r="J130" s="473"/>
    </row>
    <row r="131" spans="2:10" s="236" customFormat="1" ht="12.75">
      <c r="B131" s="472">
        <v>2</v>
      </c>
      <c r="C131" s="240" t="s">
        <v>239</v>
      </c>
      <c r="D131" s="241"/>
      <c r="E131" s="262"/>
      <c r="F131" s="244"/>
      <c r="G131" s="238"/>
      <c r="H131" s="268"/>
      <c r="I131" s="409"/>
      <c r="J131" s="473"/>
    </row>
    <row r="132" spans="2:10" s="236" customFormat="1" ht="12.75">
      <c r="B132" s="478"/>
      <c r="C132" s="240" t="s">
        <v>284</v>
      </c>
      <c r="D132" s="241"/>
      <c r="E132" s="262"/>
      <c r="F132" s="244"/>
      <c r="G132" s="238" t="s">
        <v>13</v>
      </c>
      <c r="H132" s="268">
        <v>19</v>
      </c>
      <c r="I132" s="409">
        <v>0</v>
      </c>
      <c r="J132" s="473">
        <f>I132*H132</f>
        <v>0</v>
      </c>
    </row>
    <row r="133" spans="2:10" s="236" customFormat="1" ht="12.75">
      <c r="B133" s="478"/>
      <c r="C133" s="258"/>
      <c r="D133" s="241"/>
      <c r="E133" s="262"/>
      <c r="F133" s="244"/>
      <c r="G133" s="238"/>
      <c r="H133" s="268"/>
      <c r="I133" s="409"/>
      <c r="J133" s="473"/>
    </row>
    <row r="134" spans="2:10" s="236" customFormat="1" ht="12.75">
      <c r="B134" s="478"/>
      <c r="C134" s="575" t="s">
        <v>137</v>
      </c>
      <c r="D134" s="576"/>
      <c r="E134" s="576"/>
      <c r="F134" s="577"/>
      <c r="G134" s="250"/>
      <c r="H134" s="267"/>
      <c r="I134" s="414"/>
      <c r="J134" s="485">
        <f>SUM(J120:J133)</f>
        <v>0</v>
      </c>
    </row>
    <row r="135" spans="2:10" s="236" customFormat="1" ht="12.75">
      <c r="B135" s="478"/>
      <c r="C135" s="247"/>
      <c r="D135" s="248"/>
      <c r="E135" s="248"/>
      <c r="F135" s="249"/>
      <c r="G135" s="355"/>
      <c r="H135" s="354"/>
      <c r="I135" s="410"/>
      <c r="J135" s="482"/>
    </row>
    <row r="136" spans="2:10" s="236" customFormat="1" ht="12.75">
      <c r="B136" s="477" t="s">
        <v>11</v>
      </c>
      <c r="C136" s="263" t="s">
        <v>138</v>
      </c>
      <c r="D136" s="248"/>
      <c r="E136" s="248"/>
      <c r="F136" s="249"/>
      <c r="G136" s="238"/>
      <c r="H136" s="268"/>
      <c r="I136" s="409"/>
      <c r="J136" s="473"/>
    </row>
    <row r="137" spans="2:10" s="236" customFormat="1" ht="12.75">
      <c r="B137" s="478"/>
      <c r="C137" s="347" t="s">
        <v>139</v>
      </c>
      <c r="D137" s="248"/>
      <c r="E137" s="248"/>
      <c r="F137" s="249"/>
      <c r="G137" s="238" t="s">
        <v>5</v>
      </c>
      <c r="H137" s="268">
        <v>1</v>
      </c>
      <c r="I137" s="409">
        <v>0</v>
      </c>
      <c r="J137" s="473">
        <f>I137*H137</f>
        <v>0</v>
      </c>
    </row>
    <row r="138" spans="2:10" s="236" customFormat="1" ht="12.75">
      <c r="B138" s="478"/>
      <c r="C138" s="347" t="s">
        <v>140</v>
      </c>
      <c r="D138" s="248"/>
      <c r="E138" s="248"/>
      <c r="F138" s="249"/>
      <c r="G138" s="238" t="s">
        <v>5</v>
      </c>
      <c r="H138" s="268">
        <v>1</v>
      </c>
      <c r="I138" s="409">
        <v>0</v>
      </c>
      <c r="J138" s="473">
        <f>I138*H138</f>
        <v>0</v>
      </c>
    </row>
    <row r="139" spans="2:10" s="236" customFormat="1" ht="12.75">
      <c r="B139" s="478"/>
      <c r="C139" s="346"/>
      <c r="D139" s="248"/>
      <c r="E139" s="248"/>
      <c r="F139" s="249"/>
      <c r="G139" s="238"/>
      <c r="H139" s="268"/>
      <c r="I139" s="409"/>
      <c r="J139" s="473"/>
    </row>
    <row r="140" spans="2:10" s="236" customFormat="1" ht="12.75">
      <c r="B140" s="478"/>
      <c r="C140" s="575" t="s">
        <v>141</v>
      </c>
      <c r="D140" s="576"/>
      <c r="E140" s="576"/>
      <c r="F140" s="577"/>
      <c r="G140" s="250"/>
      <c r="H140" s="267"/>
      <c r="I140" s="414"/>
      <c r="J140" s="485">
        <f>SUM(J137:J139)</f>
        <v>0</v>
      </c>
    </row>
    <row r="141" spans="2:10" s="236" customFormat="1" ht="12.75">
      <c r="B141" s="486"/>
      <c r="C141" s="392"/>
      <c r="D141" s="393"/>
      <c r="E141" s="393"/>
      <c r="F141" s="394"/>
      <c r="G141" s="332"/>
      <c r="H141" s="331"/>
      <c r="I141" s="415"/>
      <c r="J141" s="487"/>
    </row>
    <row r="142" spans="2:10" s="236" customFormat="1" ht="12.75">
      <c r="B142" s="488"/>
      <c r="C142" s="560" t="s">
        <v>236</v>
      </c>
      <c r="D142" s="561"/>
      <c r="E142" s="561"/>
      <c r="F142" s="562"/>
      <c r="G142" s="390"/>
      <c r="H142" s="390"/>
      <c r="I142" s="416"/>
      <c r="J142" s="489">
        <f>J60+J134+J140</f>
        <v>0</v>
      </c>
    </row>
    <row r="143" spans="2:10" s="236" customFormat="1" ht="12.75">
      <c r="B143" s="490"/>
      <c r="C143" s="259"/>
      <c r="D143" s="260"/>
      <c r="E143" s="395"/>
      <c r="F143" s="261"/>
      <c r="G143" s="238"/>
      <c r="H143" s="268"/>
      <c r="I143" s="409"/>
      <c r="J143" s="473"/>
    </row>
    <row r="144" spans="2:10" s="236" customFormat="1" ht="12.75">
      <c r="B144" s="491"/>
      <c r="C144" s="247"/>
      <c r="D144" s="248"/>
      <c r="E144" s="248"/>
      <c r="F144" s="249"/>
      <c r="G144" s="252"/>
      <c r="H144" s="343"/>
      <c r="I144" s="417"/>
      <c r="J144" s="492"/>
    </row>
    <row r="145" spans="2:10" s="236" customFormat="1" ht="12.75" customHeight="1">
      <c r="B145" s="467">
        <v>2</v>
      </c>
      <c r="C145" s="237" t="s">
        <v>187</v>
      </c>
      <c r="D145" s="286"/>
      <c r="E145" s="286"/>
      <c r="F145" s="287"/>
      <c r="G145" s="288"/>
      <c r="H145" s="292"/>
      <c r="I145" s="418"/>
      <c r="J145" s="493"/>
    </row>
    <row r="146" spans="2:10" s="236" customFormat="1" ht="12.75" customHeight="1">
      <c r="B146" s="469"/>
      <c r="C146" s="289"/>
      <c r="D146" s="242"/>
      <c r="E146" s="242"/>
      <c r="F146" s="244"/>
      <c r="G146" s="288"/>
      <c r="H146" s="292"/>
      <c r="I146" s="418"/>
      <c r="J146" s="493"/>
    </row>
    <row r="147" spans="2:10" s="236" customFormat="1" ht="12.75" customHeight="1">
      <c r="B147" s="469"/>
      <c r="C147" s="237" t="s">
        <v>72</v>
      </c>
      <c r="D147" s="290"/>
      <c r="E147" s="290"/>
      <c r="F147" s="265"/>
      <c r="G147" s="288"/>
      <c r="H147" s="292"/>
      <c r="I147" s="419"/>
      <c r="J147" s="493"/>
    </row>
    <row r="148" spans="2:10" s="236" customFormat="1" ht="12.75" customHeight="1">
      <c r="B148" s="469"/>
      <c r="C148" s="239"/>
      <c r="D148" s="290"/>
      <c r="E148" s="290"/>
      <c r="F148" s="265"/>
      <c r="G148" s="288"/>
      <c r="H148" s="292"/>
      <c r="I148" s="419"/>
      <c r="J148" s="493"/>
    </row>
    <row r="149" spans="2:10" s="236" customFormat="1" ht="12.75" customHeight="1">
      <c r="B149" s="469"/>
      <c r="C149" s="581" t="s">
        <v>73</v>
      </c>
      <c r="D149" s="582"/>
      <c r="E149" s="582"/>
      <c r="F149" s="583"/>
      <c r="G149" s="288"/>
      <c r="H149" s="292"/>
      <c r="I149" s="419"/>
      <c r="J149" s="493"/>
    </row>
    <row r="150" spans="2:10" s="236" customFormat="1" ht="12.75" customHeight="1">
      <c r="B150" s="469"/>
      <c r="C150" s="584"/>
      <c r="D150" s="585"/>
      <c r="E150" s="585"/>
      <c r="F150" s="586"/>
      <c r="G150" s="288"/>
      <c r="H150" s="292"/>
      <c r="I150" s="419"/>
      <c r="J150" s="493"/>
    </row>
    <row r="151" spans="2:10" s="236" customFormat="1" ht="12.75" customHeight="1">
      <c r="B151" s="469"/>
      <c r="C151" s="584"/>
      <c r="D151" s="585"/>
      <c r="E151" s="585"/>
      <c r="F151" s="586"/>
      <c r="G151" s="288"/>
      <c r="H151" s="292"/>
      <c r="I151" s="419"/>
      <c r="J151" s="493"/>
    </row>
    <row r="152" spans="2:10" s="236" customFormat="1" ht="12.75" customHeight="1">
      <c r="B152" s="469"/>
      <c r="C152" s="587"/>
      <c r="D152" s="588"/>
      <c r="E152" s="588"/>
      <c r="F152" s="589"/>
      <c r="G152" s="288"/>
      <c r="H152" s="292"/>
      <c r="I152" s="419"/>
      <c r="J152" s="493"/>
    </row>
    <row r="153" spans="2:10" s="236" customFormat="1" ht="12.75" customHeight="1">
      <c r="B153" s="469"/>
      <c r="C153" s="239"/>
      <c r="D153" s="290"/>
      <c r="E153" s="290"/>
      <c r="F153" s="265"/>
      <c r="G153" s="288"/>
      <c r="H153" s="292"/>
      <c r="I153" s="419"/>
      <c r="J153" s="493"/>
    </row>
    <row r="154" spans="2:10" s="236" customFormat="1" ht="12.75" customHeight="1">
      <c r="B154" s="469" t="s">
        <v>31</v>
      </c>
      <c r="C154" s="239" t="s">
        <v>74</v>
      </c>
      <c r="D154" s="290"/>
      <c r="E154" s="290"/>
      <c r="F154" s="265"/>
      <c r="G154" s="288"/>
      <c r="H154" s="292"/>
      <c r="I154" s="419"/>
      <c r="J154" s="493"/>
    </row>
    <row r="155" spans="2:10" s="236" customFormat="1" ht="12.75" customHeight="1">
      <c r="B155" s="469"/>
      <c r="C155" s="239"/>
      <c r="D155" s="290"/>
      <c r="E155" s="290"/>
      <c r="F155" s="265"/>
      <c r="G155" s="288"/>
      <c r="H155" s="292"/>
      <c r="I155" s="419"/>
      <c r="J155" s="493"/>
    </row>
    <row r="156" spans="2:10" s="236" customFormat="1" ht="12.75" customHeight="1">
      <c r="B156" s="469" t="s">
        <v>75</v>
      </c>
      <c r="C156" s="239" t="s">
        <v>76</v>
      </c>
      <c r="D156" s="290"/>
      <c r="E156" s="290"/>
      <c r="F156" s="265"/>
      <c r="G156" s="288"/>
      <c r="H156" s="292"/>
      <c r="I156" s="419"/>
      <c r="J156" s="493"/>
    </row>
    <row r="157" spans="2:10" s="236" customFormat="1" ht="12.75" customHeight="1">
      <c r="B157" s="469"/>
      <c r="C157" s="240"/>
      <c r="D157" s="242"/>
      <c r="E157" s="242"/>
      <c r="F157" s="244"/>
      <c r="G157" s="288"/>
      <c r="H157" s="292"/>
      <c r="I157" s="419"/>
      <c r="J157" s="493"/>
    </row>
    <row r="158" spans="2:10" s="236" customFormat="1" ht="12.75" customHeight="1">
      <c r="B158" s="494">
        <v>1</v>
      </c>
      <c r="C158" s="240" t="s">
        <v>188</v>
      </c>
      <c r="D158" s="241"/>
      <c r="E158" s="242"/>
      <c r="F158" s="244"/>
      <c r="G158" s="254"/>
      <c r="H158" s="293"/>
      <c r="I158" s="420"/>
      <c r="J158" s="495"/>
    </row>
    <row r="159" spans="2:10" s="236" customFormat="1" ht="12.75" customHeight="1">
      <c r="B159" s="474"/>
      <c r="C159" s="240"/>
      <c r="D159" s="241"/>
      <c r="E159" s="242"/>
      <c r="F159" s="244"/>
      <c r="G159" s="254"/>
      <c r="H159" s="293"/>
      <c r="I159" s="420"/>
      <c r="J159" s="495"/>
    </row>
    <row r="160" spans="2:10" s="236" customFormat="1" ht="12.75" customHeight="1">
      <c r="B160" s="470">
        <v>1.1</v>
      </c>
      <c r="C160" s="240" t="s">
        <v>189</v>
      </c>
      <c r="D160" s="241"/>
      <c r="E160" s="242"/>
      <c r="F160" s="244"/>
      <c r="G160" s="254"/>
      <c r="H160" s="293"/>
      <c r="I160" s="420"/>
      <c r="J160" s="495"/>
    </row>
    <row r="161" spans="2:10" s="236" customFormat="1" ht="12.75" customHeight="1">
      <c r="B161" s="470"/>
      <c r="C161" s="240"/>
      <c r="D161" s="241"/>
      <c r="E161" s="242"/>
      <c r="F161" s="244"/>
      <c r="G161" s="254"/>
      <c r="H161" s="293"/>
      <c r="I161" s="420"/>
      <c r="J161" s="495"/>
    </row>
    <row r="162" spans="2:10" s="236" customFormat="1" ht="12.75" customHeight="1">
      <c r="B162" s="472" t="s">
        <v>77</v>
      </c>
      <c r="C162" s="240" t="s">
        <v>221</v>
      </c>
      <c r="D162" s="242"/>
      <c r="E162" s="242"/>
      <c r="F162" s="244"/>
      <c r="G162" s="238" t="s">
        <v>41</v>
      </c>
      <c r="H162" s="268">
        <v>1</v>
      </c>
      <c r="I162" s="403">
        <v>0</v>
      </c>
      <c r="J162" s="473">
        <f>I162*H162</f>
        <v>0</v>
      </c>
    </row>
    <row r="163" spans="2:10" s="236" customFormat="1" ht="12.75" customHeight="1">
      <c r="B163" s="472"/>
      <c r="C163" s="240" t="s">
        <v>78</v>
      </c>
      <c r="D163" s="241" t="s">
        <v>43</v>
      </c>
      <c r="E163" s="242" t="s">
        <v>79</v>
      </c>
      <c r="F163" s="244"/>
      <c r="G163" s="238"/>
      <c r="H163" s="268"/>
      <c r="I163" s="403"/>
      <c r="J163" s="473"/>
    </row>
    <row r="164" spans="2:10" s="236" customFormat="1" ht="12.75" customHeight="1">
      <c r="B164" s="474"/>
      <c r="C164" s="240" t="s">
        <v>80</v>
      </c>
      <c r="D164" s="241" t="s">
        <v>43</v>
      </c>
      <c r="E164" s="255">
        <v>273000</v>
      </c>
      <c r="F164" s="244" t="s">
        <v>81</v>
      </c>
      <c r="G164" s="238"/>
      <c r="H164" s="268"/>
      <c r="I164" s="403"/>
      <c r="J164" s="473"/>
    </row>
    <row r="165" spans="2:10" s="236" customFormat="1" ht="12.75" customHeight="1">
      <c r="B165" s="474"/>
      <c r="C165" s="240" t="s">
        <v>82</v>
      </c>
      <c r="D165" s="241" t="s">
        <v>43</v>
      </c>
      <c r="E165" s="361" t="s">
        <v>83</v>
      </c>
      <c r="F165" s="244"/>
      <c r="G165" s="238"/>
      <c r="H165" s="268"/>
      <c r="I165" s="403"/>
      <c r="J165" s="473"/>
    </row>
    <row r="166" spans="2:10" s="236" customFormat="1" ht="12.75" customHeight="1">
      <c r="B166" s="474"/>
      <c r="C166" s="240" t="s">
        <v>84</v>
      </c>
      <c r="D166" s="241" t="s">
        <v>43</v>
      </c>
      <c r="E166" s="242" t="s">
        <v>85</v>
      </c>
      <c r="F166" s="244"/>
      <c r="G166" s="238"/>
      <c r="H166" s="268"/>
      <c r="I166" s="403"/>
      <c r="J166" s="473"/>
    </row>
    <row r="167" spans="2:10" s="236" customFormat="1" ht="12.75" customHeight="1">
      <c r="B167" s="474"/>
      <c r="C167" s="240" t="s">
        <v>86</v>
      </c>
      <c r="D167" s="241" t="s">
        <v>43</v>
      </c>
      <c r="E167" s="242" t="s">
        <v>87</v>
      </c>
      <c r="F167" s="244"/>
      <c r="G167" s="238"/>
      <c r="H167" s="268"/>
      <c r="I167" s="403"/>
      <c r="J167" s="473"/>
    </row>
    <row r="168" spans="2:10" s="236" customFormat="1" ht="12.75" customHeight="1">
      <c r="B168" s="474"/>
      <c r="C168" s="240"/>
      <c r="D168" s="241"/>
      <c r="E168" s="242"/>
      <c r="F168" s="244"/>
      <c r="G168" s="238"/>
      <c r="H168" s="268"/>
      <c r="I168" s="403"/>
      <c r="J168" s="473"/>
    </row>
    <row r="169" spans="2:10" s="236" customFormat="1" ht="12.75" customHeight="1">
      <c r="B169" s="472" t="s">
        <v>88</v>
      </c>
      <c r="C169" s="240" t="s">
        <v>190</v>
      </c>
      <c r="D169" s="242"/>
      <c r="E169" s="242"/>
      <c r="F169" s="244"/>
      <c r="G169" s="238" t="s">
        <v>41</v>
      </c>
      <c r="H169" s="268">
        <v>1</v>
      </c>
      <c r="I169" s="403">
        <v>0</v>
      </c>
      <c r="J169" s="473">
        <f>I169*H169</f>
        <v>0</v>
      </c>
    </row>
    <row r="170" spans="2:10" s="236" customFormat="1" ht="12.75" customHeight="1">
      <c r="B170" s="472"/>
      <c r="C170" s="240" t="s">
        <v>78</v>
      </c>
      <c r="D170" s="241" t="s">
        <v>43</v>
      </c>
      <c r="E170" s="242" t="s">
        <v>89</v>
      </c>
      <c r="F170" s="244"/>
      <c r="G170" s="238"/>
      <c r="H170" s="268"/>
      <c r="I170" s="403"/>
      <c r="J170" s="473"/>
    </row>
    <row r="171" spans="2:10" s="236" customFormat="1" ht="12.75" customHeight="1">
      <c r="B171" s="474"/>
      <c r="C171" s="240" t="s">
        <v>90</v>
      </c>
      <c r="D171" s="241" t="s">
        <v>43</v>
      </c>
      <c r="E171" s="255">
        <v>76400</v>
      </c>
      <c r="F171" s="244" t="s">
        <v>81</v>
      </c>
      <c r="G171" s="238"/>
      <c r="H171" s="268"/>
      <c r="I171" s="403"/>
      <c r="J171" s="473"/>
    </row>
    <row r="172" spans="2:10" s="236" customFormat="1" ht="12.75" customHeight="1">
      <c r="B172" s="474"/>
      <c r="C172" s="240" t="s">
        <v>91</v>
      </c>
      <c r="D172" s="241" t="s">
        <v>43</v>
      </c>
      <c r="E172" s="358">
        <v>2542</v>
      </c>
      <c r="F172" s="244" t="s">
        <v>92</v>
      </c>
      <c r="G172" s="238"/>
      <c r="H172" s="268"/>
      <c r="I172" s="403"/>
      <c r="J172" s="473"/>
    </row>
    <row r="173" spans="2:10" s="236" customFormat="1" ht="12.75" customHeight="1">
      <c r="B173" s="474"/>
      <c r="C173" s="240" t="s">
        <v>84</v>
      </c>
      <c r="D173" s="241" t="s">
        <v>43</v>
      </c>
      <c r="E173" s="242" t="s">
        <v>93</v>
      </c>
      <c r="F173" s="244"/>
      <c r="G173" s="238"/>
      <c r="H173" s="268"/>
      <c r="I173" s="403"/>
      <c r="J173" s="473"/>
    </row>
    <row r="174" spans="2:10" s="236" customFormat="1" ht="12.75" customHeight="1">
      <c r="B174" s="474"/>
      <c r="C174" s="240" t="s">
        <v>94</v>
      </c>
      <c r="D174" s="241" t="s">
        <v>43</v>
      </c>
      <c r="E174" s="242" t="s">
        <v>191</v>
      </c>
      <c r="F174" s="244"/>
      <c r="G174" s="238"/>
      <c r="H174" s="268"/>
      <c r="I174" s="403"/>
      <c r="J174" s="473"/>
    </row>
    <row r="175" spans="2:10" s="236" customFormat="1" ht="12.75" customHeight="1">
      <c r="B175" s="474"/>
      <c r="C175" s="240" t="s">
        <v>86</v>
      </c>
      <c r="D175" s="241" t="s">
        <v>43</v>
      </c>
      <c r="E175" s="242" t="s">
        <v>188</v>
      </c>
      <c r="F175" s="244"/>
      <c r="G175" s="238"/>
      <c r="H175" s="268"/>
      <c r="I175" s="403"/>
      <c r="J175" s="473"/>
    </row>
    <row r="176" spans="2:10" s="236" customFormat="1" ht="12.75" customHeight="1">
      <c r="B176" s="474"/>
      <c r="C176" s="240"/>
      <c r="D176" s="241"/>
      <c r="E176" s="242"/>
      <c r="F176" s="244"/>
      <c r="G176" s="238"/>
      <c r="H176" s="268"/>
      <c r="I176" s="403"/>
      <c r="J176" s="473"/>
    </row>
    <row r="177" spans="2:10" s="236" customFormat="1" ht="12.75" customHeight="1">
      <c r="B177" s="472" t="s">
        <v>142</v>
      </c>
      <c r="C177" s="240" t="s">
        <v>192</v>
      </c>
      <c r="D177" s="242"/>
      <c r="E177" s="242"/>
      <c r="F177" s="244"/>
      <c r="G177" s="238" t="s">
        <v>41</v>
      </c>
      <c r="H177" s="268">
        <v>1</v>
      </c>
      <c r="I177" s="403">
        <v>0</v>
      </c>
      <c r="J177" s="473">
        <f>I177*H177</f>
        <v>0</v>
      </c>
    </row>
    <row r="178" spans="2:10" s="236" customFormat="1" ht="12.75" customHeight="1">
      <c r="B178" s="474"/>
      <c r="C178" s="240" t="s">
        <v>78</v>
      </c>
      <c r="D178" s="241" t="s">
        <v>43</v>
      </c>
      <c r="E178" s="242" t="s">
        <v>89</v>
      </c>
      <c r="F178" s="244"/>
      <c r="G178" s="238"/>
      <c r="H178" s="268"/>
      <c r="I178" s="403"/>
      <c r="J178" s="473"/>
    </row>
    <row r="179" spans="2:10" s="236" customFormat="1" ht="12.75" customHeight="1">
      <c r="B179" s="474"/>
      <c r="C179" s="240" t="s">
        <v>90</v>
      </c>
      <c r="D179" s="241" t="s">
        <v>43</v>
      </c>
      <c r="E179" s="255">
        <v>95500</v>
      </c>
      <c r="F179" s="244" t="s">
        <v>81</v>
      </c>
      <c r="G179" s="238"/>
      <c r="H179" s="268"/>
      <c r="I179" s="403"/>
      <c r="J179" s="473"/>
    </row>
    <row r="180" spans="2:10" s="236" customFormat="1" ht="12.75" customHeight="1">
      <c r="B180" s="474"/>
      <c r="C180" s="240" t="s">
        <v>91</v>
      </c>
      <c r="D180" s="241" t="s">
        <v>43</v>
      </c>
      <c r="E180" s="358">
        <v>2966</v>
      </c>
      <c r="F180" s="244" t="s">
        <v>92</v>
      </c>
      <c r="G180" s="238"/>
      <c r="H180" s="268"/>
      <c r="I180" s="403"/>
      <c r="J180" s="473"/>
    </row>
    <row r="181" spans="2:10" s="236" customFormat="1" ht="12.75" customHeight="1">
      <c r="B181" s="474"/>
      <c r="C181" s="240" t="s">
        <v>84</v>
      </c>
      <c r="D181" s="241" t="s">
        <v>43</v>
      </c>
      <c r="E181" s="242" t="s">
        <v>93</v>
      </c>
      <c r="F181" s="244"/>
      <c r="G181" s="238"/>
      <c r="H181" s="268"/>
      <c r="I181" s="403"/>
      <c r="J181" s="473"/>
    </row>
    <row r="182" spans="2:10" s="236" customFormat="1" ht="12.75" customHeight="1">
      <c r="B182" s="474"/>
      <c r="C182" s="240" t="s">
        <v>94</v>
      </c>
      <c r="D182" s="241" t="s">
        <v>43</v>
      </c>
      <c r="E182" s="242" t="s">
        <v>193</v>
      </c>
      <c r="F182" s="244"/>
      <c r="G182" s="238"/>
      <c r="H182" s="268"/>
      <c r="I182" s="403"/>
      <c r="J182" s="473"/>
    </row>
    <row r="183" spans="2:10" s="236" customFormat="1" ht="12.75" customHeight="1">
      <c r="B183" s="474"/>
      <c r="C183" s="240" t="s">
        <v>86</v>
      </c>
      <c r="D183" s="241" t="s">
        <v>43</v>
      </c>
      <c r="E183" s="242" t="s">
        <v>188</v>
      </c>
      <c r="F183" s="244"/>
      <c r="G183" s="238"/>
      <c r="H183" s="268"/>
      <c r="I183" s="403"/>
      <c r="J183" s="473"/>
    </row>
    <row r="184" spans="2:10" s="236" customFormat="1" ht="12.75" customHeight="1">
      <c r="B184" s="474"/>
      <c r="C184" s="240"/>
      <c r="D184" s="241"/>
      <c r="E184" s="242"/>
      <c r="F184" s="244"/>
      <c r="G184" s="238"/>
      <c r="H184" s="268"/>
      <c r="I184" s="403"/>
      <c r="J184" s="473"/>
    </row>
    <row r="185" spans="2:10" s="236" customFormat="1" ht="12.75" customHeight="1">
      <c r="B185" s="472" t="s">
        <v>144</v>
      </c>
      <c r="C185" s="240" t="s">
        <v>194</v>
      </c>
      <c r="D185" s="242"/>
      <c r="E185" s="242"/>
      <c r="F185" s="244"/>
      <c r="G185" s="238" t="s">
        <v>41</v>
      </c>
      <c r="H185" s="268">
        <v>1</v>
      </c>
      <c r="I185" s="403">
        <v>0</v>
      </c>
      <c r="J185" s="473">
        <f>I185*H185</f>
        <v>0</v>
      </c>
    </row>
    <row r="186" spans="2:10" s="236" customFormat="1" ht="12.75" customHeight="1">
      <c r="B186" s="474"/>
      <c r="C186" s="240" t="s">
        <v>78</v>
      </c>
      <c r="D186" s="241" t="s">
        <v>43</v>
      </c>
      <c r="E186" s="242" t="s">
        <v>89</v>
      </c>
      <c r="F186" s="244"/>
      <c r="G186" s="238"/>
      <c r="H186" s="268"/>
      <c r="I186" s="403"/>
      <c r="J186" s="473"/>
    </row>
    <row r="187" spans="2:10" s="236" customFormat="1" ht="12.75" customHeight="1">
      <c r="B187" s="474"/>
      <c r="C187" s="240" t="s">
        <v>90</v>
      </c>
      <c r="D187" s="241" t="s">
        <v>43</v>
      </c>
      <c r="E187" s="255">
        <v>76400</v>
      </c>
      <c r="F187" s="244" t="s">
        <v>81</v>
      </c>
      <c r="G187" s="238"/>
      <c r="H187" s="268"/>
      <c r="I187" s="403"/>
      <c r="J187" s="473"/>
    </row>
    <row r="188" spans="2:10" s="236" customFormat="1" ht="12.75" customHeight="1">
      <c r="B188" s="474"/>
      <c r="C188" s="240" t="s">
        <v>91</v>
      </c>
      <c r="D188" s="241" t="s">
        <v>43</v>
      </c>
      <c r="E188" s="358">
        <v>2542</v>
      </c>
      <c r="F188" s="244" t="s">
        <v>92</v>
      </c>
      <c r="G188" s="238"/>
      <c r="H188" s="268"/>
      <c r="I188" s="403"/>
      <c r="J188" s="473"/>
    </row>
    <row r="189" spans="2:10" s="236" customFormat="1" ht="12.75" customHeight="1">
      <c r="B189" s="474"/>
      <c r="C189" s="240" t="s">
        <v>84</v>
      </c>
      <c r="D189" s="241" t="s">
        <v>43</v>
      </c>
      <c r="E189" s="242" t="s">
        <v>93</v>
      </c>
      <c r="F189" s="244"/>
      <c r="G189" s="238"/>
      <c r="H189" s="268"/>
      <c r="I189" s="403"/>
      <c r="J189" s="473"/>
    </row>
    <row r="190" spans="2:10" s="236" customFormat="1" ht="12.75" customHeight="1">
      <c r="B190" s="474"/>
      <c r="C190" s="240" t="s">
        <v>94</v>
      </c>
      <c r="D190" s="241" t="s">
        <v>43</v>
      </c>
      <c r="E190" s="242" t="s">
        <v>195</v>
      </c>
      <c r="F190" s="244"/>
      <c r="G190" s="238"/>
      <c r="H190" s="268"/>
      <c r="I190" s="403"/>
      <c r="J190" s="473"/>
    </row>
    <row r="191" spans="2:10" s="236" customFormat="1" ht="12.75" customHeight="1">
      <c r="B191" s="474"/>
      <c r="C191" s="240" t="s">
        <v>86</v>
      </c>
      <c r="D191" s="241" t="s">
        <v>43</v>
      </c>
      <c r="E191" s="242" t="s">
        <v>188</v>
      </c>
      <c r="F191" s="244"/>
      <c r="G191" s="238"/>
      <c r="H191" s="268"/>
      <c r="I191" s="403"/>
      <c r="J191" s="473"/>
    </row>
    <row r="192" spans="2:10" s="236" customFormat="1" ht="12.75" customHeight="1">
      <c r="B192" s="474"/>
      <c r="C192" s="240"/>
      <c r="D192" s="241"/>
      <c r="E192" s="242"/>
      <c r="F192" s="244"/>
      <c r="G192" s="238"/>
      <c r="H192" s="268"/>
      <c r="I192" s="403"/>
      <c r="J192" s="473"/>
    </row>
    <row r="193" spans="2:10" s="236" customFormat="1" ht="12.75" customHeight="1">
      <c r="B193" s="472" t="s">
        <v>163</v>
      </c>
      <c r="C193" s="240" t="s">
        <v>296</v>
      </c>
      <c r="D193" s="242"/>
      <c r="E193" s="242"/>
      <c r="F193" s="244"/>
      <c r="G193" s="238" t="s">
        <v>41</v>
      </c>
      <c r="H193" s="268">
        <v>2</v>
      </c>
      <c r="I193" s="403">
        <v>0</v>
      </c>
      <c r="J193" s="473">
        <f>I193*H193</f>
        <v>0</v>
      </c>
    </row>
    <row r="194" spans="2:10" s="236" customFormat="1" ht="12.75" customHeight="1">
      <c r="B194" s="474"/>
      <c r="C194" s="240" t="s">
        <v>78</v>
      </c>
      <c r="D194" s="241" t="s">
        <v>43</v>
      </c>
      <c r="E194" s="242" t="s">
        <v>89</v>
      </c>
      <c r="F194" s="244"/>
      <c r="G194" s="238"/>
      <c r="H194" s="268"/>
      <c r="I194" s="403"/>
      <c r="J194" s="473"/>
    </row>
    <row r="195" spans="2:10" s="236" customFormat="1" ht="12.75" customHeight="1">
      <c r="B195" s="474"/>
      <c r="C195" s="240" t="s">
        <v>90</v>
      </c>
      <c r="D195" s="241" t="s">
        <v>43</v>
      </c>
      <c r="E195" s="255">
        <v>12300</v>
      </c>
      <c r="F195" s="244" t="s">
        <v>81</v>
      </c>
      <c r="G195" s="238"/>
      <c r="H195" s="268"/>
      <c r="I195" s="403"/>
      <c r="J195" s="473"/>
    </row>
    <row r="196" spans="2:10" s="236" customFormat="1" ht="12.75" customHeight="1">
      <c r="B196" s="474"/>
      <c r="C196" s="240" t="s">
        <v>91</v>
      </c>
      <c r="D196" s="241" t="s">
        <v>43</v>
      </c>
      <c r="E196" s="358">
        <v>175</v>
      </c>
      <c r="F196" s="244" t="s">
        <v>92</v>
      </c>
      <c r="G196" s="238"/>
      <c r="H196" s="268"/>
      <c r="I196" s="403"/>
      <c r="J196" s="473"/>
    </row>
    <row r="197" spans="2:10" s="236" customFormat="1" ht="12.75" customHeight="1">
      <c r="B197" s="474"/>
      <c r="C197" s="240" t="s">
        <v>84</v>
      </c>
      <c r="D197" s="241" t="s">
        <v>43</v>
      </c>
      <c r="E197" s="242" t="s">
        <v>93</v>
      </c>
      <c r="F197" s="244"/>
      <c r="G197" s="238"/>
      <c r="H197" s="268"/>
      <c r="I197" s="403"/>
      <c r="J197" s="473"/>
    </row>
    <row r="198" spans="2:10" s="236" customFormat="1" ht="12.75" customHeight="1">
      <c r="B198" s="474"/>
      <c r="C198" s="240" t="s">
        <v>94</v>
      </c>
      <c r="D198" s="241" t="s">
        <v>43</v>
      </c>
      <c r="E198" s="242" t="s">
        <v>143</v>
      </c>
      <c r="F198" s="244"/>
      <c r="G198" s="238"/>
      <c r="H198" s="268"/>
      <c r="I198" s="403"/>
      <c r="J198" s="473"/>
    </row>
    <row r="199" spans="2:10" s="236" customFormat="1" ht="12.75" customHeight="1">
      <c r="B199" s="474"/>
      <c r="C199" s="240" t="s">
        <v>86</v>
      </c>
      <c r="D199" s="241" t="s">
        <v>43</v>
      </c>
      <c r="E199" s="242" t="s">
        <v>188</v>
      </c>
      <c r="F199" s="244"/>
      <c r="G199" s="238"/>
      <c r="H199" s="268"/>
      <c r="I199" s="403"/>
      <c r="J199" s="473"/>
    </row>
    <row r="200" spans="2:10" s="236" customFormat="1" ht="12.75" customHeight="1">
      <c r="B200" s="474"/>
      <c r="C200" s="240"/>
      <c r="D200" s="241"/>
      <c r="E200" s="242"/>
      <c r="F200" s="244"/>
      <c r="G200" s="238"/>
      <c r="H200" s="268"/>
      <c r="I200" s="403"/>
      <c r="J200" s="473"/>
    </row>
    <row r="201" spans="2:10" s="236" customFormat="1" ht="12.75" customHeight="1">
      <c r="B201" s="474"/>
      <c r="C201" s="575" t="s">
        <v>196</v>
      </c>
      <c r="D201" s="576"/>
      <c r="E201" s="576"/>
      <c r="F201" s="577"/>
      <c r="G201" s="250"/>
      <c r="H201" s="267"/>
      <c r="I201" s="421"/>
      <c r="J201" s="487">
        <f>SUM(J161:J200)</f>
        <v>0</v>
      </c>
    </row>
    <row r="202" spans="2:10" s="236" customFormat="1" ht="12.75" customHeight="1">
      <c r="B202" s="474"/>
      <c r="C202" s="240"/>
      <c r="D202" s="241"/>
      <c r="E202" s="242"/>
      <c r="F202" s="244"/>
      <c r="G202" s="238"/>
      <c r="H202" s="268"/>
      <c r="I202" s="403"/>
      <c r="J202" s="473"/>
    </row>
    <row r="203" spans="2:10" s="236" customFormat="1" ht="12.75" customHeight="1">
      <c r="B203" s="470">
        <v>1.2</v>
      </c>
      <c r="C203" s="240" t="s">
        <v>197</v>
      </c>
      <c r="D203" s="241"/>
      <c r="E203" s="242"/>
      <c r="F203" s="244"/>
      <c r="G203" s="238"/>
      <c r="H203" s="268"/>
      <c r="I203" s="403"/>
      <c r="J203" s="473"/>
    </row>
    <row r="204" spans="2:10" s="236" customFormat="1" ht="12.75" customHeight="1">
      <c r="B204" s="474"/>
      <c r="C204" s="240"/>
      <c r="D204" s="241"/>
      <c r="E204" s="242"/>
      <c r="F204" s="244"/>
      <c r="G204" s="238"/>
      <c r="H204" s="268"/>
      <c r="I204" s="403"/>
      <c r="J204" s="473"/>
    </row>
    <row r="205" spans="2:10" s="236" customFormat="1" ht="12.75" customHeight="1">
      <c r="B205" s="472" t="s">
        <v>77</v>
      </c>
      <c r="C205" s="240" t="s">
        <v>198</v>
      </c>
      <c r="D205" s="242"/>
      <c r="E205" s="242"/>
      <c r="F205" s="244"/>
      <c r="G205" s="238" t="s">
        <v>41</v>
      </c>
      <c r="H205" s="268">
        <v>1</v>
      </c>
      <c r="I205" s="403">
        <v>0</v>
      </c>
      <c r="J205" s="473">
        <f>I205*H205</f>
        <v>0</v>
      </c>
    </row>
    <row r="206" spans="2:10" s="236" customFormat="1" ht="12.75" customHeight="1">
      <c r="B206" s="472"/>
      <c r="C206" s="240" t="s">
        <v>78</v>
      </c>
      <c r="D206" s="241" t="s">
        <v>43</v>
      </c>
      <c r="E206" s="242" t="s">
        <v>79</v>
      </c>
      <c r="F206" s="244"/>
      <c r="G206" s="238"/>
      <c r="H206" s="268"/>
      <c r="I206" s="403"/>
      <c r="J206" s="473"/>
    </row>
    <row r="207" spans="2:10" s="236" customFormat="1" ht="12.75" customHeight="1">
      <c r="B207" s="474"/>
      <c r="C207" s="240" t="s">
        <v>80</v>
      </c>
      <c r="D207" s="241" t="s">
        <v>43</v>
      </c>
      <c r="E207" s="255">
        <v>382100</v>
      </c>
      <c r="F207" s="244" t="s">
        <v>81</v>
      </c>
      <c r="G207" s="238"/>
      <c r="H207" s="268"/>
      <c r="I207" s="403"/>
      <c r="J207" s="473"/>
    </row>
    <row r="208" spans="2:10" s="236" customFormat="1" ht="12.75" customHeight="1">
      <c r="B208" s="474"/>
      <c r="C208" s="240" t="s">
        <v>82</v>
      </c>
      <c r="D208" s="241" t="s">
        <v>43</v>
      </c>
      <c r="E208" s="361" t="s">
        <v>83</v>
      </c>
      <c r="F208" s="244"/>
      <c r="G208" s="238"/>
      <c r="H208" s="268"/>
      <c r="I208" s="403"/>
      <c r="J208" s="473"/>
    </row>
    <row r="209" spans="2:10" s="236" customFormat="1" ht="12.75" customHeight="1">
      <c r="B209" s="474"/>
      <c r="C209" s="240" t="s">
        <v>84</v>
      </c>
      <c r="D209" s="241" t="s">
        <v>43</v>
      </c>
      <c r="E209" s="242" t="s">
        <v>85</v>
      </c>
      <c r="F209" s="244"/>
      <c r="G209" s="238"/>
      <c r="H209" s="268"/>
      <c r="I209" s="403"/>
      <c r="J209" s="473"/>
    </row>
    <row r="210" spans="2:10" s="236" customFormat="1" ht="12.75" customHeight="1">
      <c r="B210" s="474"/>
      <c r="C210" s="240" t="s">
        <v>86</v>
      </c>
      <c r="D210" s="241" t="s">
        <v>43</v>
      </c>
      <c r="E210" s="242" t="s">
        <v>87</v>
      </c>
      <c r="F210" s="244"/>
      <c r="G210" s="238"/>
      <c r="H210" s="268"/>
      <c r="I210" s="403"/>
      <c r="J210" s="473"/>
    </row>
    <row r="211" spans="2:10" s="236" customFormat="1" ht="12.75" customHeight="1">
      <c r="B211" s="472"/>
      <c r="C211" s="240"/>
      <c r="D211" s="242"/>
      <c r="E211" s="242"/>
      <c r="F211" s="244"/>
      <c r="G211" s="238"/>
      <c r="H211" s="268"/>
      <c r="I211" s="403"/>
      <c r="J211" s="473"/>
    </row>
    <row r="212" spans="2:10" s="236" customFormat="1" ht="12.75" customHeight="1">
      <c r="B212" s="472" t="s">
        <v>88</v>
      </c>
      <c r="C212" s="240" t="s">
        <v>200</v>
      </c>
      <c r="D212" s="242"/>
      <c r="E212" s="242"/>
      <c r="F212" s="244"/>
      <c r="G212" s="238" t="s">
        <v>41</v>
      </c>
      <c r="H212" s="268">
        <v>3</v>
      </c>
      <c r="I212" s="403">
        <v>0</v>
      </c>
      <c r="J212" s="473">
        <f>I212*H212</f>
        <v>0</v>
      </c>
    </row>
    <row r="213" spans="2:10" s="236" customFormat="1" ht="12.75" customHeight="1">
      <c r="B213" s="474"/>
      <c r="C213" s="240" t="s">
        <v>78</v>
      </c>
      <c r="D213" s="241" t="s">
        <v>43</v>
      </c>
      <c r="E213" s="242" t="s">
        <v>89</v>
      </c>
      <c r="F213" s="244"/>
      <c r="G213" s="238"/>
      <c r="H213" s="268"/>
      <c r="I213" s="403"/>
      <c r="J213" s="473"/>
    </row>
    <row r="214" spans="2:10" s="236" customFormat="1" ht="12.75" customHeight="1">
      <c r="B214" s="474"/>
      <c r="C214" s="240" t="s">
        <v>90</v>
      </c>
      <c r="D214" s="241" t="s">
        <v>43</v>
      </c>
      <c r="E214" s="255">
        <v>95500</v>
      </c>
      <c r="F214" s="244" t="s">
        <v>81</v>
      </c>
      <c r="G214" s="238"/>
      <c r="H214" s="268"/>
      <c r="I214" s="403"/>
      <c r="J214" s="473"/>
    </row>
    <row r="215" spans="2:10" s="236" customFormat="1" ht="12.75" customHeight="1">
      <c r="B215" s="474"/>
      <c r="C215" s="240" t="s">
        <v>91</v>
      </c>
      <c r="D215" s="241" t="s">
        <v>43</v>
      </c>
      <c r="E215" s="358">
        <v>2966</v>
      </c>
      <c r="F215" s="244" t="s">
        <v>92</v>
      </c>
      <c r="G215" s="238"/>
      <c r="H215" s="268"/>
      <c r="I215" s="403"/>
      <c r="J215" s="473"/>
    </row>
    <row r="216" spans="2:10" s="236" customFormat="1" ht="12.75" customHeight="1">
      <c r="B216" s="474"/>
      <c r="C216" s="240" t="s">
        <v>84</v>
      </c>
      <c r="D216" s="241" t="s">
        <v>43</v>
      </c>
      <c r="E216" s="242" t="s">
        <v>93</v>
      </c>
      <c r="F216" s="244"/>
      <c r="G216" s="238"/>
      <c r="H216" s="268"/>
      <c r="I216" s="403"/>
      <c r="J216" s="473"/>
    </row>
    <row r="217" spans="2:10" s="236" customFormat="1" ht="12.75" customHeight="1">
      <c r="B217" s="474"/>
      <c r="C217" s="240" t="s">
        <v>94</v>
      </c>
      <c r="D217" s="241" t="s">
        <v>43</v>
      </c>
      <c r="E217" s="242" t="s">
        <v>199</v>
      </c>
      <c r="F217" s="244"/>
      <c r="G217" s="238"/>
      <c r="H217" s="268"/>
      <c r="I217" s="403"/>
      <c r="J217" s="473"/>
    </row>
    <row r="218" spans="2:10" s="236" customFormat="1" ht="12.75" customHeight="1">
      <c r="B218" s="474"/>
      <c r="C218" s="240" t="s">
        <v>86</v>
      </c>
      <c r="D218" s="241" t="s">
        <v>43</v>
      </c>
      <c r="E218" s="242" t="s">
        <v>188</v>
      </c>
      <c r="F218" s="244"/>
      <c r="G218" s="238"/>
      <c r="H218" s="268"/>
      <c r="I218" s="403"/>
      <c r="J218" s="473"/>
    </row>
    <row r="219" spans="2:10" s="236" customFormat="1" ht="12.75" customHeight="1">
      <c r="B219" s="474"/>
      <c r="C219" s="240"/>
      <c r="D219" s="241"/>
      <c r="E219" s="360"/>
      <c r="F219" s="244"/>
      <c r="G219" s="238"/>
      <c r="H219" s="268"/>
      <c r="I219" s="403"/>
      <c r="J219" s="473"/>
    </row>
    <row r="220" spans="2:10" s="236" customFormat="1" ht="12.75" customHeight="1">
      <c r="B220" s="472" t="s">
        <v>142</v>
      </c>
      <c r="C220" s="240" t="s">
        <v>201</v>
      </c>
      <c r="D220" s="242"/>
      <c r="E220" s="242"/>
      <c r="F220" s="244"/>
      <c r="G220" s="238" t="s">
        <v>41</v>
      </c>
      <c r="H220" s="268">
        <v>1</v>
      </c>
      <c r="I220" s="403">
        <v>0</v>
      </c>
      <c r="J220" s="473">
        <f>I220*H220</f>
        <v>0</v>
      </c>
    </row>
    <row r="221" spans="2:10" s="236" customFormat="1" ht="12.75" customHeight="1">
      <c r="B221" s="474"/>
      <c r="C221" s="240" t="s">
        <v>78</v>
      </c>
      <c r="D221" s="241" t="s">
        <v>43</v>
      </c>
      <c r="E221" s="242" t="s">
        <v>89</v>
      </c>
      <c r="F221" s="244"/>
      <c r="G221" s="238"/>
      <c r="H221" s="268"/>
      <c r="I221" s="403"/>
      <c r="J221" s="473"/>
    </row>
    <row r="222" spans="2:10" s="236" customFormat="1" ht="12.75" customHeight="1">
      <c r="B222" s="474"/>
      <c r="C222" s="240" t="s">
        <v>90</v>
      </c>
      <c r="D222" s="241" t="s">
        <v>43</v>
      </c>
      <c r="E222" s="255">
        <v>76400</v>
      </c>
      <c r="F222" s="244" t="s">
        <v>81</v>
      </c>
      <c r="G222" s="238"/>
      <c r="H222" s="268"/>
      <c r="I222" s="403"/>
      <c r="J222" s="473"/>
    </row>
    <row r="223" spans="2:10" s="236" customFormat="1" ht="12.75" customHeight="1">
      <c r="B223" s="474"/>
      <c r="C223" s="240" t="s">
        <v>91</v>
      </c>
      <c r="D223" s="241" t="s">
        <v>43</v>
      </c>
      <c r="E223" s="358">
        <v>2542</v>
      </c>
      <c r="F223" s="244" t="s">
        <v>92</v>
      </c>
      <c r="G223" s="238"/>
      <c r="H223" s="268"/>
      <c r="I223" s="403"/>
      <c r="J223" s="473"/>
    </row>
    <row r="224" spans="2:10" s="236" customFormat="1" ht="12.75" customHeight="1">
      <c r="B224" s="474"/>
      <c r="C224" s="240" t="s">
        <v>84</v>
      </c>
      <c r="D224" s="241" t="s">
        <v>43</v>
      </c>
      <c r="E224" s="242" t="s">
        <v>93</v>
      </c>
      <c r="F224" s="244"/>
      <c r="G224" s="238"/>
      <c r="H224" s="268"/>
      <c r="I224" s="403"/>
      <c r="J224" s="473"/>
    </row>
    <row r="225" spans="2:10" s="236" customFormat="1" ht="12.75" customHeight="1">
      <c r="B225" s="474"/>
      <c r="C225" s="240" t="s">
        <v>94</v>
      </c>
      <c r="D225" s="241" t="s">
        <v>43</v>
      </c>
      <c r="E225" s="242" t="s">
        <v>199</v>
      </c>
      <c r="F225" s="244"/>
      <c r="G225" s="238"/>
      <c r="H225" s="268"/>
      <c r="I225" s="403"/>
      <c r="J225" s="473"/>
    </row>
    <row r="226" spans="2:10" s="236" customFormat="1" ht="12.75" customHeight="1">
      <c r="B226" s="474"/>
      <c r="C226" s="240" t="s">
        <v>86</v>
      </c>
      <c r="D226" s="241" t="s">
        <v>43</v>
      </c>
      <c r="E226" s="242" t="s">
        <v>188</v>
      </c>
      <c r="F226" s="244"/>
      <c r="G226" s="238"/>
      <c r="H226" s="268"/>
      <c r="I226" s="403"/>
      <c r="J226" s="473"/>
    </row>
    <row r="227" spans="2:10" s="236" customFormat="1" ht="12.75" customHeight="1">
      <c r="B227" s="496"/>
      <c r="C227" s="239"/>
      <c r="D227" s="264"/>
      <c r="E227" s="359"/>
      <c r="F227" s="265"/>
      <c r="G227" s="238"/>
      <c r="H227" s="268"/>
      <c r="I227" s="422"/>
      <c r="J227" s="482"/>
    </row>
    <row r="228" spans="2:10" s="236" customFormat="1" ht="12.75" customHeight="1">
      <c r="B228" s="497" t="s">
        <v>144</v>
      </c>
      <c r="C228" s="240" t="s">
        <v>202</v>
      </c>
      <c r="D228" s="242"/>
      <c r="E228" s="242"/>
      <c r="F228" s="244"/>
      <c r="G228" s="257" t="s">
        <v>41</v>
      </c>
      <c r="H228" s="291">
        <v>1</v>
      </c>
      <c r="I228" s="403">
        <v>0</v>
      </c>
      <c r="J228" s="473">
        <f>I228*H228</f>
        <v>0</v>
      </c>
    </row>
    <row r="229" spans="2:10" s="236" customFormat="1" ht="12.75" customHeight="1">
      <c r="B229" s="474"/>
      <c r="C229" s="240" t="s">
        <v>78</v>
      </c>
      <c r="D229" s="241" t="s">
        <v>43</v>
      </c>
      <c r="E229" s="242" t="s">
        <v>89</v>
      </c>
      <c r="F229" s="244"/>
      <c r="G229" s="238"/>
      <c r="H229" s="268"/>
      <c r="I229" s="403"/>
      <c r="J229" s="473"/>
    </row>
    <row r="230" spans="2:10" s="236" customFormat="1" ht="12.75" customHeight="1">
      <c r="B230" s="474"/>
      <c r="C230" s="240" t="s">
        <v>90</v>
      </c>
      <c r="D230" s="241" t="s">
        <v>43</v>
      </c>
      <c r="E230" s="255">
        <v>12300</v>
      </c>
      <c r="F230" s="244" t="s">
        <v>81</v>
      </c>
      <c r="G230" s="238"/>
      <c r="H230" s="268"/>
      <c r="I230" s="403"/>
      <c r="J230" s="473"/>
    </row>
    <row r="231" spans="2:10" s="236" customFormat="1" ht="12.75" customHeight="1">
      <c r="B231" s="474"/>
      <c r="C231" s="240" t="s">
        <v>91</v>
      </c>
      <c r="D231" s="241" t="s">
        <v>43</v>
      </c>
      <c r="E231" s="358">
        <v>175</v>
      </c>
      <c r="F231" s="244" t="s">
        <v>92</v>
      </c>
      <c r="G231" s="238"/>
      <c r="H231" s="268"/>
      <c r="I231" s="403"/>
      <c r="J231" s="473"/>
    </row>
    <row r="232" spans="2:10" s="236" customFormat="1" ht="12.75" customHeight="1">
      <c r="B232" s="474"/>
      <c r="C232" s="240" t="s">
        <v>84</v>
      </c>
      <c r="D232" s="241" t="s">
        <v>43</v>
      </c>
      <c r="E232" s="242" t="s">
        <v>93</v>
      </c>
      <c r="F232" s="244"/>
      <c r="G232" s="238"/>
      <c r="H232" s="268"/>
      <c r="I232" s="403"/>
      <c r="J232" s="473"/>
    </row>
    <row r="233" spans="2:10" s="236" customFormat="1" ht="12.75" customHeight="1">
      <c r="B233" s="474"/>
      <c r="C233" s="240" t="s">
        <v>94</v>
      </c>
      <c r="D233" s="241" t="s">
        <v>43</v>
      </c>
      <c r="E233" s="242" t="s">
        <v>143</v>
      </c>
      <c r="F233" s="244"/>
      <c r="G233" s="238"/>
      <c r="H233" s="268"/>
      <c r="I233" s="403"/>
      <c r="J233" s="473"/>
    </row>
    <row r="234" spans="2:10" s="236" customFormat="1" ht="12.75" customHeight="1">
      <c r="B234" s="474"/>
      <c r="C234" s="240" t="s">
        <v>86</v>
      </c>
      <c r="D234" s="241" t="s">
        <v>43</v>
      </c>
      <c r="E234" s="242" t="s">
        <v>188</v>
      </c>
      <c r="F234" s="244"/>
      <c r="G234" s="238"/>
      <c r="H234" s="268"/>
      <c r="I234" s="403"/>
      <c r="J234" s="473"/>
    </row>
    <row r="235" spans="2:10" s="236" customFormat="1" ht="12.75" customHeight="1">
      <c r="B235" s="474"/>
      <c r="C235" s="240"/>
      <c r="D235" s="241"/>
      <c r="E235" s="242"/>
      <c r="F235" s="244"/>
      <c r="G235" s="238"/>
      <c r="H235" s="268"/>
      <c r="I235" s="403"/>
      <c r="J235" s="473"/>
    </row>
    <row r="236" spans="2:10" s="236" customFormat="1" ht="12.75" customHeight="1">
      <c r="B236" s="474"/>
      <c r="C236" s="575" t="s">
        <v>164</v>
      </c>
      <c r="D236" s="576"/>
      <c r="E236" s="576"/>
      <c r="F236" s="577"/>
      <c r="G236" s="250"/>
      <c r="H236" s="267"/>
      <c r="I236" s="421"/>
      <c r="J236" s="487">
        <f>SUM(J204:J235)</f>
        <v>0</v>
      </c>
    </row>
    <row r="237" spans="2:10" s="236" customFormat="1" ht="12.75">
      <c r="B237" s="474"/>
      <c r="C237" s="240"/>
      <c r="D237" s="241"/>
      <c r="E237" s="255"/>
      <c r="F237" s="244"/>
      <c r="G237" s="238"/>
      <c r="H237" s="268"/>
      <c r="I237" s="403"/>
      <c r="J237" s="473"/>
    </row>
    <row r="238" spans="2:10" s="236" customFormat="1" ht="12.75">
      <c r="B238" s="474"/>
      <c r="C238" s="575" t="s">
        <v>95</v>
      </c>
      <c r="D238" s="576"/>
      <c r="E238" s="576"/>
      <c r="F238" s="577"/>
      <c r="G238" s="250"/>
      <c r="H238" s="267"/>
      <c r="I238" s="406"/>
      <c r="J238" s="475">
        <f>J236+J201</f>
        <v>0</v>
      </c>
    </row>
    <row r="239" spans="2:10" s="236" customFormat="1" ht="12.75">
      <c r="B239" s="474"/>
      <c r="C239" s="240"/>
      <c r="D239" s="241"/>
      <c r="E239" s="242"/>
      <c r="F239" s="244"/>
      <c r="G239" s="238"/>
      <c r="H239" s="268"/>
      <c r="I239" s="403"/>
      <c r="J239" s="473"/>
    </row>
    <row r="240" spans="2:10" s="236" customFormat="1" ht="12.75">
      <c r="B240" s="469" t="s">
        <v>96</v>
      </c>
      <c r="C240" s="239" t="s">
        <v>97</v>
      </c>
      <c r="D240" s="241"/>
      <c r="E240" s="242"/>
      <c r="F240" s="244"/>
      <c r="G240" s="238"/>
      <c r="H240" s="268"/>
      <c r="I240" s="403"/>
      <c r="J240" s="473"/>
    </row>
    <row r="241" spans="2:10" s="236" customFormat="1" ht="12.75">
      <c r="B241" s="474"/>
      <c r="C241" s="240"/>
      <c r="D241" s="241"/>
      <c r="E241" s="256"/>
      <c r="F241" s="244"/>
      <c r="G241" s="238"/>
      <c r="H241" s="268"/>
      <c r="I241" s="403"/>
      <c r="J241" s="473"/>
    </row>
    <row r="242" spans="2:10" s="236" customFormat="1" ht="12.75">
      <c r="B242" s="476"/>
      <c r="C242" s="240" t="s">
        <v>227</v>
      </c>
      <c r="D242" s="241"/>
      <c r="E242" s="242"/>
      <c r="F242" s="244"/>
      <c r="G242" s="238" t="s">
        <v>41</v>
      </c>
      <c r="H242" s="268">
        <v>2</v>
      </c>
      <c r="I242" s="403">
        <v>0</v>
      </c>
      <c r="J242" s="473">
        <f>I242*H242</f>
        <v>0</v>
      </c>
    </row>
    <row r="243" spans="2:10" s="236" customFormat="1" ht="12.75">
      <c r="B243" s="474"/>
      <c r="C243" s="240" t="s">
        <v>99</v>
      </c>
      <c r="D243" s="241" t="s">
        <v>43</v>
      </c>
      <c r="E243" s="243">
        <v>2200</v>
      </c>
      <c r="F243" s="244" t="s">
        <v>92</v>
      </c>
      <c r="G243" s="238"/>
      <c r="H243" s="268"/>
      <c r="I243" s="403"/>
      <c r="J243" s="473"/>
    </row>
    <row r="244" spans="2:10" s="236" customFormat="1" ht="12.75">
      <c r="B244" s="474"/>
      <c r="C244" s="240" t="s">
        <v>100</v>
      </c>
      <c r="D244" s="241" t="s">
        <v>43</v>
      </c>
      <c r="E244" s="245">
        <v>0.25</v>
      </c>
      <c r="F244" s="244" t="s">
        <v>101</v>
      </c>
      <c r="G244" s="238"/>
      <c r="H244" s="268"/>
      <c r="I244" s="403"/>
      <c r="J244" s="473"/>
    </row>
    <row r="245" spans="2:10" s="236" customFormat="1" ht="12.75">
      <c r="B245" s="474"/>
      <c r="C245" s="240" t="s">
        <v>102</v>
      </c>
      <c r="D245" s="241" t="s">
        <v>43</v>
      </c>
      <c r="E245" s="246">
        <v>0.4</v>
      </c>
      <c r="F245" s="244" t="s">
        <v>103</v>
      </c>
      <c r="G245" s="238"/>
      <c r="H245" s="268"/>
      <c r="I245" s="403"/>
      <c r="J245" s="473"/>
    </row>
    <row r="246" spans="2:10" s="236" customFormat="1" ht="12.75">
      <c r="B246" s="474"/>
      <c r="C246" s="240" t="s">
        <v>84</v>
      </c>
      <c r="D246" s="241" t="s">
        <v>43</v>
      </c>
      <c r="E246" s="242" t="s">
        <v>93</v>
      </c>
      <c r="F246" s="244"/>
      <c r="G246" s="238"/>
      <c r="H246" s="268"/>
      <c r="I246" s="403"/>
      <c r="J246" s="473"/>
    </row>
    <row r="247" spans="2:10" s="236" customFormat="1" ht="12.75">
      <c r="B247" s="474"/>
      <c r="C247" s="240" t="s">
        <v>104</v>
      </c>
      <c r="D247" s="241" t="s">
        <v>43</v>
      </c>
      <c r="E247" s="242" t="s">
        <v>105</v>
      </c>
      <c r="F247" s="244"/>
      <c r="G247" s="238"/>
      <c r="H247" s="268"/>
      <c r="I247" s="403"/>
      <c r="J247" s="473"/>
    </row>
    <row r="248" spans="2:10" s="236" customFormat="1" ht="12.75">
      <c r="B248" s="474"/>
      <c r="C248" s="240" t="s">
        <v>86</v>
      </c>
      <c r="D248" s="241" t="s">
        <v>43</v>
      </c>
      <c r="E248" s="242" t="s">
        <v>228</v>
      </c>
      <c r="F248" s="244"/>
      <c r="G248" s="238"/>
      <c r="H248" s="268"/>
      <c r="I248" s="403"/>
      <c r="J248" s="473"/>
    </row>
    <row r="249" spans="2:10" s="236" customFormat="1" ht="12.75">
      <c r="B249" s="474"/>
      <c r="C249" s="240"/>
      <c r="D249" s="241"/>
      <c r="E249" s="256"/>
      <c r="F249" s="244"/>
      <c r="G249" s="238"/>
      <c r="H249" s="268"/>
      <c r="I249" s="403"/>
      <c r="J249" s="473"/>
    </row>
    <row r="250" spans="2:10" s="236" customFormat="1" ht="12.75">
      <c r="B250" s="474"/>
      <c r="C250" s="575" t="s">
        <v>106</v>
      </c>
      <c r="D250" s="576"/>
      <c r="E250" s="576"/>
      <c r="F250" s="577"/>
      <c r="G250" s="250"/>
      <c r="H250" s="267"/>
      <c r="I250" s="407"/>
      <c r="J250" s="475">
        <f>SUM(J242:J249)</f>
        <v>0</v>
      </c>
    </row>
    <row r="251" spans="2:10" s="236" customFormat="1" ht="12.75">
      <c r="B251" s="474"/>
      <c r="C251" s="247"/>
      <c r="D251" s="248"/>
      <c r="E251" s="248"/>
      <c r="F251" s="249"/>
      <c r="G251" s="250"/>
      <c r="H251" s="267"/>
      <c r="I251" s="407"/>
      <c r="J251" s="475"/>
    </row>
    <row r="252" spans="2:10" s="236" customFormat="1" ht="12.75">
      <c r="B252" s="474"/>
      <c r="C252" s="575" t="s">
        <v>107</v>
      </c>
      <c r="D252" s="576"/>
      <c r="E252" s="576"/>
      <c r="F252" s="577"/>
      <c r="G252" s="250"/>
      <c r="H252" s="267"/>
      <c r="I252" s="407"/>
      <c r="J252" s="475">
        <f>J250+J238</f>
        <v>0</v>
      </c>
    </row>
    <row r="253" spans="2:10" s="236" customFormat="1" ht="12.75">
      <c r="B253" s="474"/>
      <c r="C253" s="240"/>
      <c r="D253" s="241"/>
      <c r="E253" s="242"/>
      <c r="F253" s="244"/>
      <c r="G253" s="257"/>
      <c r="H253" s="291"/>
      <c r="I253" s="408"/>
      <c r="J253" s="473"/>
    </row>
    <row r="254" spans="2:10" s="236" customFormat="1" ht="12.75">
      <c r="B254" s="477" t="s">
        <v>108</v>
      </c>
      <c r="C254" s="251" t="s">
        <v>109</v>
      </c>
      <c r="D254" s="241"/>
      <c r="E254" s="242"/>
      <c r="F254" s="244"/>
      <c r="G254" s="238"/>
      <c r="H254" s="268"/>
      <c r="I254" s="403"/>
      <c r="J254" s="473"/>
    </row>
    <row r="255" spans="2:10" s="236" customFormat="1" ht="12.75">
      <c r="B255" s="474"/>
      <c r="C255" s="240"/>
      <c r="D255" s="241"/>
      <c r="E255" s="242"/>
      <c r="F255" s="244"/>
      <c r="G255" s="238"/>
      <c r="H255" s="268"/>
      <c r="I255" s="403"/>
      <c r="J255" s="473"/>
    </row>
    <row r="256" spans="2:10" s="236" customFormat="1" ht="12.75">
      <c r="B256" s="477" t="s">
        <v>145</v>
      </c>
      <c r="C256" s="251" t="s">
        <v>189</v>
      </c>
      <c r="D256" s="241"/>
      <c r="E256" s="242"/>
      <c r="F256" s="244"/>
      <c r="G256" s="238"/>
      <c r="H256" s="268"/>
      <c r="I256" s="403"/>
      <c r="J256" s="473"/>
    </row>
    <row r="257" spans="2:10" s="236" customFormat="1" ht="12.75">
      <c r="B257" s="478">
        <v>1</v>
      </c>
      <c r="C257" s="240" t="s">
        <v>89</v>
      </c>
      <c r="D257" s="241"/>
      <c r="E257" s="242"/>
      <c r="F257" s="244"/>
      <c r="G257" s="238"/>
      <c r="H257" s="268"/>
      <c r="I257" s="403"/>
      <c r="J257" s="473"/>
    </row>
    <row r="258" spans="2:10" s="236" customFormat="1" ht="8.25" customHeight="1">
      <c r="B258" s="478"/>
      <c r="C258" s="240"/>
      <c r="D258" s="241"/>
      <c r="E258" s="242"/>
      <c r="F258" s="244"/>
      <c r="G258" s="238"/>
      <c r="H258" s="268"/>
      <c r="I258" s="403"/>
      <c r="J258" s="473"/>
    </row>
    <row r="259" spans="2:10" s="236" customFormat="1" ht="12.75" customHeight="1">
      <c r="B259" s="478"/>
      <c r="C259" s="566" t="s">
        <v>283</v>
      </c>
      <c r="D259" s="567"/>
      <c r="E259" s="567"/>
      <c r="F259" s="568"/>
      <c r="G259" s="238"/>
      <c r="H259" s="268"/>
      <c r="I259" s="403"/>
      <c r="J259" s="473"/>
    </row>
    <row r="260" spans="2:10" s="236" customFormat="1" ht="12.75">
      <c r="B260" s="478"/>
      <c r="C260" s="569"/>
      <c r="D260" s="570"/>
      <c r="E260" s="570"/>
      <c r="F260" s="571"/>
      <c r="G260" s="238"/>
      <c r="H260" s="268"/>
      <c r="I260" s="403"/>
      <c r="J260" s="473"/>
    </row>
    <row r="261" spans="2:10" s="236" customFormat="1" ht="12.75">
      <c r="B261" s="478"/>
      <c r="C261" s="569"/>
      <c r="D261" s="570"/>
      <c r="E261" s="570"/>
      <c r="F261" s="571"/>
      <c r="G261" s="238"/>
      <c r="H261" s="268"/>
      <c r="I261" s="403"/>
      <c r="J261" s="473"/>
    </row>
    <row r="262" spans="2:10" s="236" customFormat="1" ht="12.75">
      <c r="B262" s="478"/>
      <c r="C262" s="569"/>
      <c r="D262" s="570"/>
      <c r="E262" s="570"/>
      <c r="F262" s="571"/>
      <c r="G262" s="238"/>
      <c r="H262" s="268"/>
      <c r="I262" s="403"/>
      <c r="J262" s="473"/>
    </row>
    <row r="263" spans="2:10" s="236" customFormat="1" ht="12.75">
      <c r="B263" s="478"/>
      <c r="C263" s="569"/>
      <c r="D263" s="570"/>
      <c r="E263" s="570"/>
      <c r="F263" s="571"/>
      <c r="G263" s="238"/>
      <c r="H263" s="268"/>
      <c r="I263" s="403"/>
      <c r="J263" s="473"/>
    </row>
    <row r="264" spans="2:10" s="236" customFormat="1" ht="8.25" customHeight="1">
      <c r="B264" s="478"/>
      <c r="C264" s="240"/>
      <c r="D264" s="241"/>
      <c r="E264" s="242"/>
      <c r="F264" s="244"/>
      <c r="G264" s="238"/>
      <c r="H264" s="268"/>
      <c r="I264" s="403"/>
      <c r="J264" s="473"/>
    </row>
    <row r="265" spans="2:10" s="236" customFormat="1" ht="12.75">
      <c r="B265" s="479" t="s">
        <v>58</v>
      </c>
      <c r="C265" s="240" t="s">
        <v>110</v>
      </c>
      <c r="D265" s="241"/>
      <c r="E265" s="242"/>
      <c r="F265" s="244"/>
      <c r="G265" s="238"/>
      <c r="H265" s="268"/>
      <c r="I265" s="409"/>
      <c r="J265" s="473"/>
    </row>
    <row r="266" spans="2:10" s="236" customFormat="1" ht="12.75">
      <c r="B266" s="478"/>
      <c r="C266" s="258" t="s">
        <v>111</v>
      </c>
      <c r="D266" s="241"/>
      <c r="E266" s="356" t="s">
        <v>146</v>
      </c>
      <c r="F266" s="244" t="s">
        <v>113</v>
      </c>
      <c r="G266" s="238" t="s">
        <v>13</v>
      </c>
      <c r="H266" s="268">
        <v>6</v>
      </c>
      <c r="I266" s="409">
        <v>0</v>
      </c>
      <c r="J266" s="473">
        <f aca="true" t="shared" si="1" ref="J266:J273">I266*H266</f>
        <v>0</v>
      </c>
    </row>
    <row r="267" spans="2:10" s="236" customFormat="1" ht="12.75">
      <c r="B267" s="478"/>
      <c r="C267" s="258" t="s">
        <v>111</v>
      </c>
      <c r="D267" s="241"/>
      <c r="E267" s="356" t="s">
        <v>216</v>
      </c>
      <c r="F267" s="244" t="s">
        <v>113</v>
      </c>
      <c r="G267" s="238" t="s">
        <v>13</v>
      </c>
      <c r="H267" s="268">
        <v>10</v>
      </c>
      <c r="I267" s="409">
        <v>0</v>
      </c>
      <c r="J267" s="473">
        <f t="shared" si="1"/>
        <v>0</v>
      </c>
    </row>
    <row r="268" spans="2:10" s="236" customFormat="1" ht="12.75">
      <c r="B268" s="478"/>
      <c r="C268" s="258" t="s">
        <v>111</v>
      </c>
      <c r="D268" s="241"/>
      <c r="E268" s="356" t="s">
        <v>240</v>
      </c>
      <c r="F268" s="244" t="s">
        <v>113</v>
      </c>
      <c r="G268" s="238" t="s">
        <v>13</v>
      </c>
      <c r="H268" s="268">
        <v>8</v>
      </c>
      <c r="I268" s="409">
        <v>0</v>
      </c>
      <c r="J268" s="473">
        <f t="shared" si="1"/>
        <v>0</v>
      </c>
    </row>
    <row r="269" spans="2:10" s="236" customFormat="1" ht="12.75">
      <c r="B269" s="478"/>
      <c r="C269" s="258" t="s">
        <v>111</v>
      </c>
      <c r="D269" s="241"/>
      <c r="E269" s="356" t="s">
        <v>112</v>
      </c>
      <c r="F269" s="244" t="s">
        <v>113</v>
      </c>
      <c r="G269" s="238" t="s">
        <v>13</v>
      </c>
      <c r="H269" s="268">
        <v>9</v>
      </c>
      <c r="I269" s="409">
        <v>0</v>
      </c>
      <c r="J269" s="473">
        <f t="shared" si="1"/>
        <v>0</v>
      </c>
    </row>
    <row r="270" spans="2:10" s="236" customFormat="1" ht="12.75">
      <c r="B270" s="478"/>
      <c r="C270" s="258" t="s">
        <v>111</v>
      </c>
      <c r="D270" s="241"/>
      <c r="E270" s="356" t="s">
        <v>148</v>
      </c>
      <c r="F270" s="244" t="s">
        <v>113</v>
      </c>
      <c r="G270" s="238" t="s">
        <v>13</v>
      </c>
      <c r="H270" s="268">
        <v>14</v>
      </c>
      <c r="I270" s="409">
        <v>0</v>
      </c>
      <c r="J270" s="473">
        <f t="shared" si="1"/>
        <v>0</v>
      </c>
    </row>
    <row r="271" spans="2:10" s="236" customFormat="1" ht="12.75">
      <c r="B271" s="478"/>
      <c r="C271" s="258" t="s">
        <v>111</v>
      </c>
      <c r="D271" s="241"/>
      <c r="E271" s="356" t="s">
        <v>114</v>
      </c>
      <c r="F271" s="244" t="s">
        <v>113</v>
      </c>
      <c r="G271" s="238" t="s">
        <v>13</v>
      </c>
      <c r="H271" s="268">
        <v>28</v>
      </c>
      <c r="I271" s="409">
        <v>0</v>
      </c>
      <c r="J271" s="473">
        <f t="shared" si="1"/>
        <v>0</v>
      </c>
    </row>
    <row r="272" spans="2:10" s="236" customFormat="1" ht="12.75">
      <c r="B272" s="478"/>
      <c r="C272" s="258" t="s">
        <v>111</v>
      </c>
      <c r="D272" s="241"/>
      <c r="E272" s="356" t="s">
        <v>209</v>
      </c>
      <c r="F272" s="244" t="s">
        <v>113</v>
      </c>
      <c r="G272" s="238" t="s">
        <v>13</v>
      </c>
      <c r="H272" s="268">
        <v>10</v>
      </c>
      <c r="I272" s="409">
        <v>0</v>
      </c>
      <c r="J272" s="473">
        <f t="shared" si="1"/>
        <v>0</v>
      </c>
    </row>
    <row r="273" spans="2:10" s="236" customFormat="1" ht="12.75">
      <c r="B273" s="478"/>
      <c r="C273" s="258" t="s">
        <v>111</v>
      </c>
      <c r="D273" s="241"/>
      <c r="E273" s="352" t="s">
        <v>115</v>
      </c>
      <c r="F273" s="244" t="s">
        <v>113</v>
      </c>
      <c r="G273" s="238" t="s">
        <v>13</v>
      </c>
      <c r="H273" s="268">
        <v>17</v>
      </c>
      <c r="I273" s="409">
        <v>0</v>
      </c>
      <c r="J273" s="473">
        <f t="shared" si="1"/>
        <v>0</v>
      </c>
    </row>
    <row r="274" spans="2:10" s="236" customFormat="1" ht="12.75">
      <c r="B274" s="478"/>
      <c r="C274" s="258"/>
      <c r="D274" s="241"/>
      <c r="E274" s="352"/>
      <c r="F274" s="244"/>
      <c r="G274" s="238"/>
      <c r="H274" s="268"/>
      <c r="I274" s="409"/>
      <c r="J274" s="473"/>
    </row>
    <row r="275" spans="2:10" s="236" customFormat="1" ht="12.75">
      <c r="B275" s="479" t="s">
        <v>149</v>
      </c>
      <c r="C275" s="240" t="s">
        <v>150</v>
      </c>
      <c r="D275" s="241"/>
      <c r="E275" s="352"/>
      <c r="F275" s="244"/>
      <c r="G275" s="238"/>
      <c r="H275" s="268"/>
      <c r="I275" s="409"/>
      <c r="J275" s="473"/>
    </row>
    <row r="276" spans="2:10" s="236" customFormat="1" ht="12.75">
      <c r="B276" s="478"/>
      <c r="C276" s="258" t="s">
        <v>151</v>
      </c>
      <c r="D276" s="241"/>
      <c r="E276" s="356" t="s">
        <v>114</v>
      </c>
      <c r="F276" s="244" t="s">
        <v>113</v>
      </c>
      <c r="G276" s="238" t="s">
        <v>13</v>
      </c>
      <c r="H276" s="268">
        <v>16</v>
      </c>
      <c r="I276" s="409">
        <v>0</v>
      </c>
      <c r="J276" s="473">
        <f>I276*H276</f>
        <v>0</v>
      </c>
    </row>
    <row r="277" spans="2:10" s="236" customFormat="1" ht="12.75">
      <c r="B277" s="478"/>
      <c r="C277" s="258" t="s">
        <v>151</v>
      </c>
      <c r="D277" s="241"/>
      <c r="E277" s="352" t="s">
        <v>115</v>
      </c>
      <c r="F277" s="244" t="s">
        <v>113</v>
      </c>
      <c r="G277" s="238" t="s">
        <v>13</v>
      </c>
      <c r="H277" s="268">
        <v>4</v>
      </c>
      <c r="I277" s="409">
        <v>0</v>
      </c>
      <c r="J277" s="473">
        <f>I277*H277</f>
        <v>0</v>
      </c>
    </row>
    <row r="278" spans="2:10" s="236" customFormat="1" ht="12.75">
      <c r="B278" s="478"/>
      <c r="C278" s="258" t="s">
        <v>151</v>
      </c>
      <c r="D278" s="241"/>
      <c r="E278" s="352" t="s">
        <v>152</v>
      </c>
      <c r="F278" s="244" t="s">
        <v>113</v>
      </c>
      <c r="G278" s="238" t="s">
        <v>13</v>
      </c>
      <c r="H278" s="268">
        <v>10</v>
      </c>
      <c r="I278" s="409">
        <v>0</v>
      </c>
      <c r="J278" s="473">
        <f>I278*H278</f>
        <v>0</v>
      </c>
    </row>
    <row r="279" spans="2:10" s="236" customFormat="1" ht="12.75">
      <c r="B279" s="474"/>
      <c r="C279" s="240"/>
      <c r="D279" s="241"/>
      <c r="E279" s="242"/>
      <c r="F279" s="244"/>
      <c r="G279" s="238"/>
      <c r="H279" s="268"/>
      <c r="I279" s="409"/>
      <c r="J279" s="473"/>
    </row>
    <row r="280" spans="2:10" s="236" customFormat="1" ht="12.75">
      <c r="B280" s="479">
        <v>2</v>
      </c>
      <c r="C280" s="240" t="s">
        <v>116</v>
      </c>
      <c r="D280" s="241"/>
      <c r="E280" s="242"/>
      <c r="F280" s="244"/>
      <c r="G280" s="238"/>
      <c r="H280" s="268"/>
      <c r="I280" s="409"/>
      <c r="J280" s="473"/>
    </row>
    <row r="281" spans="2:10" s="236" customFormat="1" ht="12.75">
      <c r="B281" s="480">
        <v>2.1</v>
      </c>
      <c r="C281" s="240" t="s">
        <v>303</v>
      </c>
      <c r="D281" s="241"/>
      <c r="E281" s="242"/>
      <c r="F281" s="244"/>
      <c r="G281" s="238" t="s">
        <v>10</v>
      </c>
      <c r="H281" s="268">
        <v>7</v>
      </c>
      <c r="I281" s="409">
        <v>0</v>
      </c>
      <c r="J281" s="473">
        <f>I281*H281</f>
        <v>0</v>
      </c>
    </row>
    <row r="282" spans="2:10" s="236" customFormat="1" ht="12.75">
      <c r="B282" s="480">
        <v>2.2</v>
      </c>
      <c r="C282" s="240" t="s">
        <v>212</v>
      </c>
      <c r="D282" s="241"/>
      <c r="E282" s="242"/>
      <c r="F282" s="244"/>
      <c r="G282" s="238" t="s">
        <v>10</v>
      </c>
      <c r="H282" s="268">
        <v>3</v>
      </c>
      <c r="I282" s="409">
        <v>0</v>
      </c>
      <c r="J282" s="473">
        <f>I282*H282</f>
        <v>0</v>
      </c>
    </row>
    <row r="283" spans="2:10" s="236" customFormat="1" ht="12.75">
      <c r="B283" s="481"/>
      <c r="C283" s="240"/>
      <c r="D283" s="241"/>
      <c r="E283" s="352"/>
      <c r="F283" s="244"/>
      <c r="G283" s="238"/>
      <c r="H283" s="268"/>
      <c r="I283" s="409"/>
      <c r="J283" s="473"/>
    </row>
    <row r="284" spans="2:10" s="236" customFormat="1" ht="12.75">
      <c r="B284" s="479">
        <v>3</v>
      </c>
      <c r="C284" s="240" t="s">
        <v>117</v>
      </c>
      <c r="D284" s="241"/>
      <c r="E284" s="352"/>
      <c r="F284" s="244"/>
      <c r="G284" s="238" t="s">
        <v>13</v>
      </c>
      <c r="H284" s="268">
        <v>68</v>
      </c>
      <c r="I284" s="409">
        <v>0</v>
      </c>
      <c r="J284" s="473">
        <f>I284*H284</f>
        <v>0</v>
      </c>
    </row>
    <row r="285" spans="2:10" s="236" customFormat="1" ht="12.75">
      <c r="B285" s="481"/>
      <c r="C285" s="240"/>
      <c r="D285" s="241"/>
      <c r="E285" s="352"/>
      <c r="F285" s="244"/>
      <c r="G285" s="238"/>
      <c r="H285" s="268"/>
      <c r="I285" s="409"/>
      <c r="J285" s="473"/>
    </row>
    <row r="286" spans="2:10" s="236" customFormat="1" ht="12.75">
      <c r="B286" s="479">
        <v>4</v>
      </c>
      <c r="C286" s="240" t="s">
        <v>118</v>
      </c>
      <c r="D286" s="241"/>
      <c r="E286" s="352"/>
      <c r="F286" s="244"/>
      <c r="G286" s="238" t="s">
        <v>10</v>
      </c>
      <c r="H286" s="268">
        <v>5</v>
      </c>
      <c r="I286" s="409">
        <v>0</v>
      </c>
      <c r="J286" s="473">
        <f>I286*H286</f>
        <v>0</v>
      </c>
    </row>
    <row r="287" spans="2:10" s="236" customFormat="1" ht="12.75">
      <c r="B287" s="481"/>
      <c r="C287" s="240"/>
      <c r="D287" s="241"/>
      <c r="E287" s="352"/>
      <c r="F287" s="244"/>
      <c r="G287" s="355"/>
      <c r="H287" s="354"/>
      <c r="I287" s="410"/>
      <c r="J287" s="482"/>
    </row>
    <row r="288" spans="2:10" s="236" customFormat="1" ht="12.75">
      <c r="B288" s="479">
        <v>5</v>
      </c>
      <c r="C288" s="240" t="s">
        <v>119</v>
      </c>
      <c r="D288" s="241"/>
      <c r="E288" s="352"/>
      <c r="F288" s="244"/>
      <c r="G288" s="238" t="s">
        <v>10</v>
      </c>
      <c r="H288" s="268">
        <v>5</v>
      </c>
      <c r="I288" s="409">
        <v>0</v>
      </c>
      <c r="J288" s="473">
        <f>I288*H288</f>
        <v>0</v>
      </c>
    </row>
    <row r="289" spans="2:10" s="236" customFormat="1" ht="12.75">
      <c r="B289" s="474"/>
      <c r="C289" s="247"/>
      <c r="D289" s="248"/>
      <c r="E289" s="248"/>
      <c r="F289" s="249"/>
      <c r="G289" s="355"/>
      <c r="H289" s="354"/>
      <c r="I289" s="411"/>
      <c r="J289" s="483"/>
    </row>
    <row r="290" spans="2:10" s="236" customFormat="1" ht="12.75">
      <c r="B290" s="474">
        <v>6</v>
      </c>
      <c r="C290" s="240" t="s">
        <v>120</v>
      </c>
      <c r="D290" s="248"/>
      <c r="E290" s="248"/>
      <c r="F290" s="249"/>
      <c r="G290" s="355"/>
      <c r="H290" s="268"/>
      <c r="I290" s="423"/>
      <c r="J290" s="492"/>
    </row>
    <row r="291" spans="2:10" s="236" customFormat="1" ht="12.75">
      <c r="B291" s="479" t="s">
        <v>177</v>
      </c>
      <c r="C291" s="240" t="s">
        <v>121</v>
      </c>
      <c r="D291" s="241"/>
      <c r="E291" s="352"/>
      <c r="F291" s="244"/>
      <c r="G291" s="238"/>
      <c r="H291" s="268"/>
      <c r="I291" s="409"/>
      <c r="J291" s="473"/>
    </row>
    <row r="292" spans="2:10" s="236" customFormat="1" ht="12.75">
      <c r="B292" s="478"/>
      <c r="C292" s="566" t="s">
        <v>122</v>
      </c>
      <c r="D292" s="567"/>
      <c r="E292" s="567"/>
      <c r="F292" s="568"/>
      <c r="G292" s="238"/>
      <c r="H292" s="268"/>
      <c r="I292" s="409"/>
      <c r="J292" s="473"/>
    </row>
    <row r="293" spans="2:10" s="236" customFormat="1" ht="12.75">
      <c r="B293" s="478"/>
      <c r="C293" s="569"/>
      <c r="D293" s="570"/>
      <c r="E293" s="570"/>
      <c r="F293" s="571"/>
      <c r="G293" s="238"/>
      <c r="H293" s="268"/>
      <c r="I293" s="409"/>
      <c r="J293" s="473"/>
    </row>
    <row r="294" spans="2:10" s="236" customFormat="1" ht="12.75">
      <c r="B294" s="478"/>
      <c r="C294" s="572"/>
      <c r="D294" s="573"/>
      <c r="E294" s="573"/>
      <c r="F294" s="574"/>
      <c r="G294" s="238"/>
      <c r="H294" s="268"/>
      <c r="I294" s="409"/>
      <c r="J294" s="473"/>
    </row>
    <row r="295" spans="2:10" s="236" customFormat="1" ht="12.75">
      <c r="B295" s="478"/>
      <c r="C295" s="258"/>
      <c r="D295" s="241"/>
      <c r="E295" s="352"/>
      <c r="F295" s="244"/>
      <c r="G295" s="238"/>
      <c r="H295" s="268"/>
      <c r="I295" s="409"/>
      <c r="J295" s="473"/>
    </row>
    <row r="296" spans="2:10" s="236" customFormat="1" ht="12.75">
      <c r="B296" s="478"/>
      <c r="C296" s="258" t="s">
        <v>123</v>
      </c>
      <c r="D296" s="241" t="s">
        <v>124</v>
      </c>
      <c r="E296" s="353" t="s">
        <v>241</v>
      </c>
      <c r="F296" s="244" t="s">
        <v>113</v>
      </c>
      <c r="G296" s="238" t="s">
        <v>13</v>
      </c>
      <c r="H296" s="268">
        <v>5</v>
      </c>
      <c r="I296" s="409">
        <v>0</v>
      </c>
      <c r="J296" s="473">
        <f>I296*H296</f>
        <v>0</v>
      </c>
    </row>
    <row r="297" spans="2:10" s="236" customFormat="1" ht="12.75">
      <c r="B297" s="478"/>
      <c r="C297" s="258" t="s">
        <v>123</v>
      </c>
      <c r="D297" s="241" t="s">
        <v>124</v>
      </c>
      <c r="E297" s="353" t="s">
        <v>153</v>
      </c>
      <c r="F297" s="244" t="s">
        <v>113</v>
      </c>
      <c r="G297" s="238" t="s">
        <v>13</v>
      </c>
      <c r="H297" s="268">
        <v>14</v>
      </c>
      <c r="I297" s="409">
        <v>0</v>
      </c>
      <c r="J297" s="473">
        <f>I297*H297</f>
        <v>0</v>
      </c>
    </row>
    <row r="298" spans="2:10" s="236" customFormat="1" ht="12.75">
      <c r="B298" s="478"/>
      <c r="C298" s="258" t="s">
        <v>123</v>
      </c>
      <c r="D298" s="241" t="s">
        <v>124</v>
      </c>
      <c r="E298" s="353" t="s">
        <v>125</v>
      </c>
      <c r="F298" s="244" t="s">
        <v>113</v>
      </c>
      <c r="G298" s="238" t="s">
        <v>13</v>
      </c>
      <c r="H298" s="268">
        <v>12</v>
      </c>
      <c r="I298" s="409">
        <v>0</v>
      </c>
      <c r="J298" s="473">
        <f>I298*H298</f>
        <v>0</v>
      </c>
    </row>
    <row r="299" spans="2:10" s="236" customFormat="1" ht="12.75">
      <c r="B299" s="478"/>
      <c r="C299" s="258" t="s">
        <v>123</v>
      </c>
      <c r="D299" s="241" t="s">
        <v>124</v>
      </c>
      <c r="E299" s="353" t="s">
        <v>242</v>
      </c>
      <c r="F299" s="244" t="s">
        <v>113</v>
      </c>
      <c r="G299" s="238" t="s">
        <v>13</v>
      </c>
      <c r="H299" s="268">
        <v>8</v>
      </c>
      <c r="I299" s="409">
        <v>0</v>
      </c>
      <c r="J299" s="473">
        <f>I299*H299</f>
        <v>0</v>
      </c>
    </row>
    <row r="300" spans="2:10" s="236" customFormat="1" ht="12.75">
      <c r="B300" s="478"/>
      <c r="C300" s="258" t="s">
        <v>123</v>
      </c>
      <c r="D300" s="241" t="s">
        <v>124</v>
      </c>
      <c r="E300" s="353" t="s">
        <v>154</v>
      </c>
      <c r="F300" s="244" t="s">
        <v>113</v>
      </c>
      <c r="G300" s="238" t="s">
        <v>13</v>
      </c>
      <c r="H300" s="268">
        <v>8</v>
      </c>
      <c r="I300" s="409">
        <v>0</v>
      </c>
      <c r="J300" s="473">
        <f>I300*H300</f>
        <v>0</v>
      </c>
    </row>
    <row r="301" spans="2:10" s="236" customFormat="1" ht="12.75">
      <c r="B301" s="474"/>
      <c r="C301" s="240"/>
      <c r="D301" s="241"/>
      <c r="E301" s="242"/>
      <c r="F301" s="244"/>
      <c r="G301" s="238"/>
      <c r="H301" s="268"/>
      <c r="I301" s="409"/>
      <c r="J301" s="473"/>
    </row>
    <row r="302" spans="2:10" s="236" customFormat="1" ht="12.75">
      <c r="B302" s="479" t="s">
        <v>178</v>
      </c>
      <c r="C302" s="259" t="s">
        <v>126</v>
      </c>
      <c r="D302" s="260"/>
      <c r="E302" s="357"/>
      <c r="F302" s="261"/>
      <c r="G302" s="257"/>
      <c r="H302" s="291"/>
      <c r="I302" s="412"/>
      <c r="J302" s="484"/>
    </row>
    <row r="303" spans="2:10" s="236" customFormat="1" ht="12.75">
      <c r="B303" s="478"/>
      <c r="C303" s="566" t="s">
        <v>127</v>
      </c>
      <c r="D303" s="567"/>
      <c r="E303" s="567"/>
      <c r="F303" s="568"/>
      <c r="G303" s="238"/>
      <c r="H303" s="268"/>
      <c r="I303" s="409"/>
      <c r="J303" s="473"/>
    </row>
    <row r="304" spans="2:10" s="236" customFormat="1" ht="12.75">
      <c r="B304" s="478"/>
      <c r="C304" s="569"/>
      <c r="D304" s="570"/>
      <c r="E304" s="570"/>
      <c r="F304" s="571"/>
      <c r="G304" s="238"/>
      <c r="H304" s="268"/>
      <c r="I304" s="409"/>
      <c r="J304" s="473"/>
    </row>
    <row r="305" spans="2:10" s="236" customFormat="1" ht="12.75">
      <c r="B305" s="478"/>
      <c r="C305" s="572"/>
      <c r="D305" s="573"/>
      <c r="E305" s="573"/>
      <c r="F305" s="574"/>
      <c r="G305" s="238"/>
      <c r="H305" s="268"/>
      <c r="I305" s="409"/>
      <c r="J305" s="473"/>
    </row>
    <row r="306" spans="2:10" s="236" customFormat="1" ht="12.75">
      <c r="B306" s="478"/>
      <c r="C306" s="351"/>
      <c r="D306" s="350"/>
      <c r="E306" s="350"/>
      <c r="F306" s="349"/>
      <c r="G306" s="238"/>
      <c r="H306" s="268"/>
      <c r="I306" s="409"/>
      <c r="J306" s="473"/>
    </row>
    <row r="307" spans="2:10" s="236" customFormat="1" ht="12.75">
      <c r="B307" s="478"/>
      <c r="C307" s="258" t="s">
        <v>128</v>
      </c>
      <c r="D307" s="241" t="s">
        <v>124</v>
      </c>
      <c r="E307" s="262">
        <v>25</v>
      </c>
      <c r="F307" s="244" t="s">
        <v>113</v>
      </c>
      <c r="G307" s="238" t="s">
        <v>13</v>
      </c>
      <c r="H307" s="268">
        <v>15</v>
      </c>
      <c r="I307" s="409">
        <v>0</v>
      </c>
      <c r="J307" s="473">
        <f>I307*H307</f>
        <v>0</v>
      </c>
    </row>
    <row r="308" spans="2:10" s="236" customFormat="1" ht="12.75">
      <c r="B308" s="478"/>
      <c r="C308" s="258" t="s">
        <v>128</v>
      </c>
      <c r="D308" s="241" t="s">
        <v>124</v>
      </c>
      <c r="E308" s="262">
        <v>32</v>
      </c>
      <c r="F308" s="244" t="s">
        <v>113</v>
      </c>
      <c r="G308" s="238" t="s">
        <v>13</v>
      </c>
      <c r="H308" s="268">
        <v>8</v>
      </c>
      <c r="I308" s="409">
        <v>0</v>
      </c>
      <c r="J308" s="473">
        <f>I308*H308</f>
        <v>0</v>
      </c>
    </row>
    <row r="309" spans="2:10" s="236" customFormat="1" ht="12.75">
      <c r="B309" s="478"/>
      <c r="C309" s="258" t="s">
        <v>128</v>
      </c>
      <c r="D309" s="241" t="s">
        <v>124</v>
      </c>
      <c r="E309" s="262">
        <v>100</v>
      </c>
      <c r="F309" s="244" t="s">
        <v>113</v>
      </c>
      <c r="G309" s="238" t="s">
        <v>13</v>
      </c>
      <c r="H309" s="268">
        <v>5</v>
      </c>
      <c r="I309" s="409">
        <v>0</v>
      </c>
      <c r="J309" s="473">
        <f>I309*H309</f>
        <v>0</v>
      </c>
    </row>
    <row r="310" spans="2:10" s="236" customFormat="1" ht="12.75">
      <c r="B310" s="478"/>
      <c r="C310" s="258"/>
      <c r="D310" s="241"/>
      <c r="E310" s="262"/>
      <c r="F310" s="244"/>
      <c r="G310" s="238"/>
      <c r="H310" s="268"/>
      <c r="I310" s="409"/>
      <c r="J310" s="473"/>
    </row>
    <row r="311" spans="2:10" s="236" customFormat="1" ht="12.75">
      <c r="B311" s="478"/>
      <c r="C311" s="575" t="s">
        <v>155</v>
      </c>
      <c r="D311" s="576"/>
      <c r="E311" s="576"/>
      <c r="F311" s="577"/>
      <c r="G311" s="250"/>
      <c r="H311" s="267"/>
      <c r="I311" s="413"/>
      <c r="J311" s="475">
        <f>SUM(J265:J309)</f>
        <v>0</v>
      </c>
    </row>
    <row r="312" spans="2:10" s="236" customFormat="1" ht="12.75">
      <c r="B312" s="478"/>
      <c r="C312" s="258"/>
      <c r="D312" s="241"/>
      <c r="E312" s="262"/>
      <c r="F312" s="244"/>
      <c r="G312" s="238"/>
      <c r="H312" s="268"/>
      <c r="I312" s="409"/>
      <c r="J312" s="473"/>
    </row>
    <row r="313" spans="2:10" s="236" customFormat="1" ht="12.75">
      <c r="B313" s="477" t="s">
        <v>156</v>
      </c>
      <c r="C313" s="251" t="s">
        <v>197</v>
      </c>
      <c r="D313" s="241"/>
      <c r="E313" s="242"/>
      <c r="F313" s="244"/>
      <c r="G313" s="238"/>
      <c r="H313" s="268"/>
      <c r="I313" s="403"/>
      <c r="J313" s="473"/>
    </row>
    <row r="314" spans="2:10" s="236" customFormat="1" ht="12.75">
      <c r="B314" s="478">
        <v>1</v>
      </c>
      <c r="C314" s="240" t="s">
        <v>89</v>
      </c>
      <c r="D314" s="241"/>
      <c r="E314" s="242"/>
      <c r="F314" s="244"/>
      <c r="G314" s="238"/>
      <c r="H314" s="268"/>
      <c r="I314" s="403"/>
      <c r="J314" s="473"/>
    </row>
    <row r="315" spans="2:10" s="236" customFormat="1" ht="12.75">
      <c r="B315" s="478"/>
      <c r="C315" s="240"/>
      <c r="D315" s="241"/>
      <c r="E315" s="242"/>
      <c r="F315" s="244"/>
      <c r="G315" s="238"/>
      <c r="H315" s="268"/>
      <c r="I315" s="403"/>
      <c r="J315" s="473"/>
    </row>
    <row r="316" spans="2:10" s="236" customFormat="1" ht="12.75" customHeight="1">
      <c r="B316" s="478"/>
      <c r="C316" s="566" t="s">
        <v>283</v>
      </c>
      <c r="D316" s="567"/>
      <c r="E316" s="567"/>
      <c r="F316" s="568"/>
      <c r="G316" s="238"/>
      <c r="H316" s="268"/>
      <c r="I316" s="403"/>
      <c r="J316" s="473"/>
    </row>
    <row r="317" spans="2:10" s="236" customFormat="1" ht="12.75">
      <c r="B317" s="478"/>
      <c r="C317" s="569"/>
      <c r="D317" s="570"/>
      <c r="E317" s="570"/>
      <c r="F317" s="571"/>
      <c r="G317" s="238"/>
      <c r="H317" s="268"/>
      <c r="I317" s="403"/>
      <c r="J317" s="473"/>
    </row>
    <row r="318" spans="2:10" s="236" customFormat="1" ht="12.75">
      <c r="B318" s="478"/>
      <c r="C318" s="569"/>
      <c r="D318" s="570"/>
      <c r="E318" s="570"/>
      <c r="F318" s="571"/>
      <c r="G318" s="238"/>
      <c r="H318" s="268"/>
      <c r="I318" s="403"/>
      <c r="J318" s="473"/>
    </row>
    <row r="319" spans="2:10" s="236" customFormat="1" ht="12.75">
      <c r="B319" s="478"/>
      <c r="C319" s="569"/>
      <c r="D319" s="570"/>
      <c r="E319" s="570"/>
      <c r="F319" s="571"/>
      <c r="G319" s="238"/>
      <c r="H319" s="268"/>
      <c r="I319" s="403"/>
      <c r="J319" s="473"/>
    </row>
    <row r="320" spans="2:10" s="236" customFormat="1" ht="12" customHeight="1">
      <c r="B320" s="478"/>
      <c r="C320" s="240"/>
      <c r="D320" s="241"/>
      <c r="E320" s="242"/>
      <c r="F320" s="244"/>
      <c r="G320" s="238"/>
      <c r="H320" s="268"/>
      <c r="I320" s="403"/>
      <c r="J320" s="473"/>
    </row>
    <row r="321" spans="2:10" s="236" customFormat="1" ht="12.75">
      <c r="B321" s="479" t="s">
        <v>58</v>
      </c>
      <c r="C321" s="240" t="s">
        <v>110</v>
      </c>
      <c r="D321" s="241"/>
      <c r="E321" s="242"/>
      <c r="F321" s="244"/>
      <c r="G321" s="238"/>
      <c r="H321" s="268"/>
      <c r="I321" s="409"/>
      <c r="J321" s="473"/>
    </row>
    <row r="322" spans="2:10" s="236" customFormat="1" ht="12.75">
      <c r="B322" s="478"/>
      <c r="C322" s="258" t="s">
        <v>111</v>
      </c>
      <c r="D322" s="241"/>
      <c r="E322" s="352" t="s">
        <v>243</v>
      </c>
      <c r="F322" s="244" t="s">
        <v>113</v>
      </c>
      <c r="G322" s="238" t="s">
        <v>13</v>
      </c>
      <c r="H322" s="268">
        <v>4</v>
      </c>
      <c r="I322" s="409">
        <v>0</v>
      </c>
      <c r="J322" s="473">
        <f aca="true" t="shared" si="2" ref="J322:J328">I322*H322</f>
        <v>0</v>
      </c>
    </row>
    <row r="323" spans="2:10" s="236" customFormat="1" ht="12.75">
      <c r="B323" s="478"/>
      <c r="C323" s="258" t="s">
        <v>111</v>
      </c>
      <c r="D323" s="241"/>
      <c r="E323" s="356" t="s">
        <v>244</v>
      </c>
      <c r="F323" s="244" t="s">
        <v>113</v>
      </c>
      <c r="G323" s="238" t="s">
        <v>13</v>
      </c>
      <c r="H323" s="268">
        <v>4</v>
      </c>
      <c r="I323" s="409">
        <v>0</v>
      </c>
      <c r="J323" s="473">
        <f t="shared" si="2"/>
        <v>0</v>
      </c>
    </row>
    <row r="324" spans="2:10" s="236" customFormat="1" ht="12.75">
      <c r="B324" s="478"/>
      <c r="C324" s="258" t="s">
        <v>111</v>
      </c>
      <c r="D324" s="241"/>
      <c r="E324" s="356" t="s">
        <v>245</v>
      </c>
      <c r="F324" s="244" t="s">
        <v>113</v>
      </c>
      <c r="G324" s="238" t="s">
        <v>13</v>
      </c>
      <c r="H324" s="268">
        <v>5</v>
      </c>
      <c r="I324" s="409">
        <v>0</v>
      </c>
      <c r="J324" s="473">
        <f t="shared" si="2"/>
        <v>0</v>
      </c>
    </row>
    <row r="325" spans="2:10" s="236" customFormat="1" ht="12.75" customHeight="1">
      <c r="B325" s="478"/>
      <c r="C325" s="258" t="s">
        <v>111</v>
      </c>
      <c r="D325" s="241"/>
      <c r="E325" s="356" t="s">
        <v>157</v>
      </c>
      <c r="F325" s="244" t="s">
        <v>113</v>
      </c>
      <c r="G325" s="238" t="s">
        <v>13</v>
      </c>
      <c r="H325" s="268">
        <v>5</v>
      </c>
      <c r="I325" s="409">
        <v>0</v>
      </c>
      <c r="J325" s="473">
        <f t="shared" si="2"/>
        <v>0</v>
      </c>
    </row>
    <row r="326" spans="2:10" s="236" customFormat="1" ht="12.75" customHeight="1">
      <c r="B326" s="478"/>
      <c r="C326" s="258" t="s">
        <v>111</v>
      </c>
      <c r="D326" s="241"/>
      <c r="E326" s="356" t="s">
        <v>165</v>
      </c>
      <c r="F326" s="244" t="s">
        <v>113</v>
      </c>
      <c r="G326" s="238" t="s">
        <v>13</v>
      </c>
      <c r="H326" s="268">
        <v>20</v>
      </c>
      <c r="I326" s="409">
        <v>0</v>
      </c>
      <c r="J326" s="473">
        <f t="shared" si="2"/>
        <v>0</v>
      </c>
    </row>
    <row r="327" spans="2:10" s="236" customFormat="1" ht="12.75" customHeight="1">
      <c r="B327" s="478"/>
      <c r="C327" s="258" t="s">
        <v>111</v>
      </c>
      <c r="D327" s="241"/>
      <c r="E327" s="356" t="s">
        <v>148</v>
      </c>
      <c r="F327" s="244" t="s">
        <v>113</v>
      </c>
      <c r="G327" s="238" t="s">
        <v>13</v>
      </c>
      <c r="H327" s="268">
        <v>2</v>
      </c>
      <c r="I327" s="409">
        <v>0</v>
      </c>
      <c r="J327" s="473">
        <f t="shared" si="2"/>
        <v>0</v>
      </c>
    </row>
    <row r="328" spans="2:10" s="236" customFormat="1" ht="12.75" customHeight="1">
      <c r="B328" s="478"/>
      <c r="C328" s="258" t="s">
        <v>111</v>
      </c>
      <c r="D328" s="241"/>
      <c r="E328" s="356" t="s">
        <v>209</v>
      </c>
      <c r="F328" s="244" t="s">
        <v>113</v>
      </c>
      <c r="G328" s="238" t="s">
        <v>13</v>
      </c>
      <c r="H328" s="268">
        <v>4</v>
      </c>
      <c r="I328" s="409">
        <v>0</v>
      </c>
      <c r="J328" s="473">
        <f t="shared" si="2"/>
        <v>0</v>
      </c>
    </row>
    <row r="329" spans="2:10" s="236" customFormat="1" ht="12.75">
      <c r="B329" s="474"/>
      <c r="C329" s="240"/>
      <c r="D329" s="241"/>
      <c r="E329" s="242"/>
      <c r="F329" s="244"/>
      <c r="G329" s="238"/>
      <c r="H329" s="268"/>
      <c r="I329" s="409"/>
      <c r="J329" s="473"/>
    </row>
    <row r="330" spans="2:10" s="236" customFormat="1" ht="12.75">
      <c r="B330" s="479" t="s">
        <v>149</v>
      </c>
      <c r="C330" s="240" t="s">
        <v>150</v>
      </c>
      <c r="D330" s="241"/>
      <c r="E330" s="352"/>
      <c r="F330" s="244"/>
      <c r="G330" s="238"/>
      <c r="H330" s="268"/>
      <c r="I330" s="409"/>
      <c r="J330" s="473"/>
    </row>
    <row r="331" spans="2:10" s="236" customFormat="1" ht="12.75">
      <c r="B331" s="478"/>
      <c r="C331" s="258" t="s">
        <v>151</v>
      </c>
      <c r="D331" s="241"/>
      <c r="E331" s="356" t="s">
        <v>112</v>
      </c>
      <c r="F331" s="244" t="s">
        <v>113</v>
      </c>
      <c r="G331" s="238" t="s">
        <v>13</v>
      </c>
      <c r="H331" s="268">
        <v>11</v>
      </c>
      <c r="I331" s="409">
        <v>0</v>
      </c>
      <c r="J331" s="473">
        <f>I331*H331</f>
        <v>0</v>
      </c>
    </row>
    <row r="332" spans="2:10" s="236" customFormat="1" ht="12.75">
      <c r="B332" s="478"/>
      <c r="C332" s="258" t="s">
        <v>151</v>
      </c>
      <c r="D332" s="241"/>
      <c r="E332" s="356" t="s">
        <v>158</v>
      </c>
      <c r="F332" s="244" t="s">
        <v>113</v>
      </c>
      <c r="G332" s="238" t="s">
        <v>13</v>
      </c>
      <c r="H332" s="268">
        <v>5</v>
      </c>
      <c r="I332" s="409">
        <v>0</v>
      </c>
      <c r="J332" s="473">
        <f>I332*H332</f>
        <v>0</v>
      </c>
    </row>
    <row r="333" spans="2:10" s="236" customFormat="1" ht="12.75">
      <c r="B333" s="478"/>
      <c r="C333" s="258" t="s">
        <v>151</v>
      </c>
      <c r="D333" s="241"/>
      <c r="E333" s="356" t="s">
        <v>209</v>
      </c>
      <c r="F333" s="244" t="s">
        <v>113</v>
      </c>
      <c r="G333" s="238" t="s">
        <v>13</v>
      </c>
      <c r="H333" s="268">
        <v>4</v>
      </c>
      <c r="I333" s="409">
        <v>0</v>
      </c>
      <c r="J333" s="473">
        <f>I333*H333</f>
        <v>0</v>
      </c>
    </row>
    <row r="334" spans="2:10" s="236" customFormat="1" ht="12.75">
      <c r="B334" s="478"/>
      <c r="C334" s="258" t="s">
        <v>151</v>
      </c>
      <c r="D334" s="241"/>
      <c r="E334" s="352" t="s">
        <v>115</v>
      </c>
      <c r="F334" s="244" t="s">
        <v>113</v>
      </c>
      <c r="G334" s="238" t="s">
        <v>13</v>
      </c>
      <c r="H334" s="268">
        <v>20</v>
      </c>
      <c r="I334" s="409">
        <v>0</v>
      </c>
      <c r="J334" s="473">
        <f>I334*H334</f>
        <v>0</v>
      </c>
    </row>
    <row r="335" spans="2:10" s="236" customFormat="1" ht="12.75">
      <c r="B335" s="474"/>
      <c r="C335" s="240"/>
      <c r="D335" s="241"/>
      <c r="E335" s="242"/>
      <c r="F335" s="244"/>
      <c r="G335" s="238"/>
      <c r="H335" s="268"/>
      <c r="I335" s="409"/>
      <c r="J335" s="473"/>
    </row>
    <row r="336" spans="2:10" s="236" customFormat="1" ht="12.75">
      <c r="B336" s="479">
        <v>2</v>
      </c>
      <c r="C336" s="240" t="s">
        <v>116</v>
      </c>
      <c r="D336" s="241"/>
      <c r="E336" s="242"/>
      <c r="F336" s="244"/>
      <c r="G336" s="238"/>
      <c r="H336" s="268"/>
      <c r="I336" s="409"/>
      <c r="J336" s="473"/>
    </row>
    <row r="337" spans="2:10" s="236" customFormat="1" ht="12.75">
      <c r="B337" s="480">
        <v>2.1</v>
      </c>
      <c r="C337" s="240" t="s">
        <v>214</v>
      </c>
      <c r="D337" s="241"/>
      <c r="E337" s="242"/>
      <c r="F337" s="244"/>
      <c r="G337" s="238"/>
      <c r="H337" s="268"/>
      <c r="I337" s="409"/>
      <c r="J337" s="473"/>
    </row>
    <row r="338" spans="2:10" s="236" customFormat="1" ht="12.75">
      <c r="B338" s="480"/>
      <c r="C338" s="258" t="s">
        <v>217</v>
      </c>
      <c r="D338" s="241"/>
      <c r="E338" s="242"/>
      <c r="F338" s="244"/>
      <c r="G338" s="238" t="s">
        <v>10</v>
      </c>
      <c r="H338" s="268">
        <v>26</v>
      </c>
      <c r="I338" s="409">
        <v>0</v>
      </c>
      <c r="J338" s="473">
        <f>I338*H338</f>
        <v>0</v>
      </c>
    </row>
    <row r="339" spans="2:10" s="236" customFormat="1" ht="12.75">
      <c r="B339" s="480">
        <v>2.2</v>
      </c>
      <c r="C339" s="240" t="s">
        <v>212</v>
      </c>
      <c r="D339" s="241"/>
      <c r="E339" s="242"/>
      <c r="F339" s="244"/>
      <c r="G339" s="238"/>
      <c r="H339" s="268"/>
      <c r="I339" s="409"/>
      <c r="J339" s="473"/>
    </row>
    <row r="340" spans="2:10" s="236" customFormat="1" ht="12.75">
      <c r="B340" s="481"/>
      <c r="C340" s="258" t="s">
        <v>220</v>
      </c>
      <c r="D340" s="241"/>
      <c r="E340" s="242"/>
      <c r="F340" s="244"/>
      <c r="G340" s="238" t="s">
        <v>10</v>
      </c>
      <c r="H340" s="268">
        <v>14</v>
      </c>
      <c r="I340" s="409">
        <v>0</v>
      </c>
      <c r="J340" s="473">
        <f>I340*H340</f>
        <v>0</v>
      </c>
    </row>
    <row r="341" spans="2:10" s="236" customFormat="1" ht="12.75">
      <c r="B341" s="474"/>
      <c r="C341" s="240"/>
      <c r="D341" s="241"/>
      <c r="E341" s="352"/>
      <c r="F341" s="244"/>
      <c r="G341" s="238"/>
      <c r="H341" s="268"/>
      <c r="I341" s="409"/>
      <c r="J341" s="473"/>
    </row>
    <row r="342" spans="2:10" s="236" customFormat="1" ht="12.75">
      <c r="B342" s="479">
        <v>3</v>
      </c>
      <c r="C342" s="240" t="s">
        <v>117</v>
      </c>
      <c r="D342" s="241"/>
      <c r="E342" s="352"/>
      <c r="F342" s="244"/>
      <c r="G342" s="238" t="s">
        <v>13</v>
      </c>
      <c r="H342" s="268">
        <v>85</v>
      </c>
      <c r="I342" s="409">
        <v>0</v>
      </c>
      <c r="J342" s="473">
        <f>I342*H342</f>
        <v>0</v>
      </c>
    </row>
    <row r="343" spans="2:10" s="236" customFormat="1" ht="12.75">
      <c r="B343" s="474"/>
      <c r="C343" s="240"/>
      <c r="D343" s="241"/>
      <c r="E343" s="352"/>
      <c r="F343" s="244"/>
      <c r="G343" s="238"/>
      <c r="H343" s="268"/>
      <c r="I343" s="409"/>
      <c r="J343" s="473"/>
    </row>
    <row r="344" spans="2:10" s="236" customFormat="1" ht="12.75">
      <c r="B344" s="479">
        <v>4</v>
      </c>
      <c r="C344" s="240" t="s">
        <v>159</v>
      </c>
      <c r="D344" s="241"/>
      <c r="E344" s="352"/>
      <c r="F344" s="244"/>
      <c r="G344" s="238" t="s">
        <v>10</v>
      </c>
      <c r="H344" s="268">
        <v>5</v>
      </c>
      <c r="I344" s="409">
        <v>0</v>
      </c>
      <c r="J344" s="473">
        <f>I344*H344</f>
        <v>0</v>
      </c>
    </row>
    <row r="345" spans="2:10" s="236" customFormat="1" ht="12.75">
      <c r="B345" s="474"/>
      <c r="C345" s="240"/>
      <c r="D345" s="241"/>
      <c r="E345" s="352"/>
      <c r="F345" s="244"/>
      <c r="G345" s="355"/>
      <c r="H345" s="354"/>
      <c r="I345" s="410"/>
      <c r="J345" s="482"/>
    </row>
    <row r="346" spans="2:10" s="236" customFormat="1" ht="12.75">
      <c r="B346" s="479">
        <v>5</v>
      </c>
      <c r="C346" s="240" t="s">
        <v>119</v>
      </c>
      <c r="D346" s="241"/>
      <c r="E346" s="352"/>
      <c r="F346" s="244"/>
      <c r="G346" s="238" t="s">
        <v>10</v>
      </c>
      <c r="H346" s="268">
        <v>5</v>
      </c>
      <c r="I346" s="409">
        <v>0</v>
      </c>
      <c r="J346" s="473">
        <f>I346*H346</f>
        <v>0</v>
      </c>
    </row>
    <row r="347" spans="2:10" s="236" customFormat="1" ht="12.75">
      <c r="B347" s="474"/>
      <c r="C347" s="247"/>
      <c r="D347" s="248"/>
      <c r="E347" s="248"/>
      <c r="F347" s="249"/>
      <c r="G347" s="355"/>
      <c r="H347" s="354"/>
      <c r="I347" s="411"/>
      <c r="J347" s="483"/>
    </row>
    <row r="348" spans="2:10" s="236" customFormat="1" ht="12.75">
      <c r="B348" s="474">
        <v>6</v>
      </c>
      <c r="C348" s="240" t="s">
        <v>120</v>
      </c>
      <c r="D348" s="248"/>
      <c r="E348" s="248"/>
      <c r="F348" s="249"/>
      <c r="G348" s="238"/>
      <c r="H348" s="268"/>
      <c r="I348" s="423"/>
      <c r="J348" s="492"/>
    </row>
    <row r="349" spans="2:10" s="236" customFormat="1" ht="12.75">
      <c r="B349" s="479" t="s">
        <v>177</v>
      </c>
      <c r="C349" s="240" t="s">
        <v>121</v>
      </c>
      <c r="D349" s="241"/>
      <c r="E349" s="352"/>
      <c r="F349" s="244"/>
      <c r="G349" s="238"/>
      <c r="H349" s="268"/>
      <c r="I349" s="409"/>
      <c r="J349" s="473"/>
    </row>
    <row r="350" spans="2:10" s="236" customFormat="1" ht="12.75">
      <c r="B350" s="478"/>
      <c r="C350" s="566" t="s">
        <v>122</v>
      </c>
      <c r="D350" s="567"/>
      <c r="E350" s="567"/>
      <c r="F350" s="568"/>
      <c r="G350" s="238"/>
      <c r="H350" s="268"/>
      <c r="I350" s="409"/>
      <c r="J350" s="473"/>
    </row>
    <row r="351" spans="2:10" s="236" customFormat="1" ht="12.75">
      <c r="B351" s="478"/>
      <c r="C351" s="569"/>
      <c r="D351" s="570"/>
      <c r="E351" s="570"/>
      <c r="F351" s="571"/>
      <c r="G351" s="238"/>
      <c r="H351" s="268"/>
      <c r="I351" s="409"/>
      <c r="J351" s="473"/>
    </row>
    <row r="352" spans="2:10" s="236" customFormat="1" ht="12.75">
      <c r="B352" s="478"/>
      <c r="C352" s="572"/>
      <c r="D352" s="573"/>
      <c r="E352" s="573"/>
      <c r="F352" s="574"/>
      <c r="G352" s="238"/>
      <c r="H352" s="268"/>
      <c r="I352" s="409"/>
      <c r="J352" s="473"/>
    </row>
    <row r="353" spans="2:10" s="236" customFormat="1" ht="12.75">
      <c r="B353" s="478"/>
      <c r="C353" s="258"/>
      <c r="D353" s="241"/>
      <c r="E353" s="352"/>
      <c r="F353" s="244"/>
      <c r="G353" s="238"/>
      <c r="H353" s="268"/>
      <c r="I353" s="409"/>
      <c r="J353" s="473"/>
    </row>
    <row r="354" spans="2:10" s="236" customFormat="1" ht="12.75">
      <c r="B354" s="478"/>
      <c r="C354" s="258" t="s">
        <v>123</v>
      </c>
      <c r="D354" s="241" t="s">
        <v>124</v>
      </c>
      <c r="E354" s="353" t="s">
        <v>218</v>
      </c>
      <c r="F354" s="244" t="s">
        <v>113</v>
      </c>
      <c r="G354" s="238" t="s">
        <v>13</v>
      </c>
      <c r="H354" s="268">
        <v>74</v>
      </c>
      <c r="I354" s="409">
        <v>0</v>
      </c>
      <c r="J354" s="473">
        <f>I354*H354</f>
        <v>0</v>
      </c>
    </row>
    <row r="355" spans="2:10" s="236" customFormat="1" ht="12.75">
      <c r="B355" s="478"/>
      <c r="C355" s="258" t="s">
        <v>123</v>
      </c>
      <c r="D355" s="241" t="s">
        <v>124</v>
      </c>
      <c r="E355" s="353" t="s">
        <v>219</v>
      </c>
      <c r="F355" s="244" t="s">
        <v>113</v>
      </c>
      <c r="G355" s="238" t="s">
        <v>13</v>
      </c>
      <c r="H355" s="268">
        <v>5</v>
      </c>
      <c r="I355" s="409">
        <v>0</v>
      </c>
      <c r="J355" s="473">
        <f>I355*H355</f>
        <v>0</v>
      </c>
    </row>
    <row r="356" spans="2:10" s="236" customFormat="1" ht="12.75">
      <c r="B356" s="478"/>
      <c r="C356" s="258" t="s">
        <v>123</v>
      </c>
      <c r="D356" s="241" t="s">
        <v>124</v>
      </c>
      <c r="E356" s="353" t="s">
        <v>125</v>
      </c>
      <c r="F356" s="244" t="s">
        <v>113</v>
      </c>
      <c r="G356" s="238" t="s">
        <v>13</v>
      </c>
      <c r="H356" s="268">
        <v>20</v>
      </c>
      <c r="I356" s="409">
        <v>0</v>
      </c>
      <c r="J356" s="473">
        <f>I356*H356</f>
        <v>0</v>
      </c>
    </row>
    <row r="357" spans="2:10" s="236" customFormat="1" ht="12.75">
      <c r="B357" s="474"/>
      <c r="C357" s="240"/>
      <c r="D357" s="241"/>
      <c r="E357" s="242"/>
      <c r="F357" s="244"/>
      <c r="G357" s="238"/>
      <c r="H357" s="268"/>
      <c r="I357" s="409"/>
      <c r="J357" s="473"/>
    </row>
    <row r="358" spans="2:10" s="236" customFormat="1" ht="12.75">
      <c r="B358" s="479" t="s">
        <v>178</v>
      </c>
      <c r="C358" s="240" t="s">
        <v>126</v>
      </c>
      <c r="D358" s="241"/>
      <c r="E358" s="352"/>
      <c r="F358" s="244"/>
      <c r="G358" s="238"/>
      <c r="H358" s="268"/>
      <c r="I358" s="409"/>
      <c r="J358" s="473"/>
    </row>
    <row r="359" spans="2:10" s="236" customFormat="1" ht="12.75">
      <c r="B359" s="478"/>
      <c r="C359" s="566" t="s">
        <v>127</v>
      </c>
      <c r="D359" s="567"/>
      <c r="E359" s="567"/>
      <c r="F359" s="568"/>
      <c r="G359" s="238"/>
      <c r="H359" s="268"/>
      <c r="I359" s="409"/>
      <c r="J359" s="473"/>
    </row>
    <row r="360" spans="2:10" s="236" customFormat="1" ht="12.75">
      <c r="B360" s="478"/>
      <c r="C360" s="569"/>
      <c r="D360" s="570"/>
      <c r="E360" s="570"/>
      <c r="F360" s="571"/>
      <c r="G360" s="238"/>
      <c r="H360" s="268"/>
      <c r="I360" s="409"/>
      <c r="J360" s="473"/>
    </row>
    <row r="361" spans="2:10" s="236" customFormat="1" ht="12.75">
      <c r="B361" s="478"/>
      <c r="C361" s="572"/>
      <c r="D361" s="573"/>
      <c r="E361" s="573"/>
      <c r="F361" s="574"/>
      <c r="G361" s="238"/>
      <c r="H361" s="268"/>
      <c r="I361" s="409"/>
      <c r="J361" s="473"/>
    </row>
    <row r="362" spans="2:10" s="236" customFormat="1" ht="12.75">
      <c r="B362" s="478"/>
      <c r="C362" s="351"/>
      <c r="D362" s="350"/>
      <c r="E362" s="350"/>
      <c r="F362" s="349"/>
      <c r="G362" s="238"/>
      <c r="H362" s="268"/>
      <c r="I362" s="409"/>
      <c r="J362" s="473"/>
    </row>
    <row r="363" spans="2:10" s="236" customFormat="1" ht="12.75">
      <c r="B363" s="478"/>
      <c r="C363" s="258" t="s">
        <v>128</v>
      </c>
      <c r="D363" s="241" t="s">
        <v>124</v>
      </c>
      <c r="E363" s="262">
        <v>25</v>
      </c>
      <c r="F363" s="244" t="s">
        <v>113</v>
      </c>
      <c r="G363" s="238" t="s">
        <v>13</v>
      </c>
      <c r="H363" s="268">
        <v>21</v>
      </c>
      <c r="I363" s="409">
        <v>0</v>
      </c>
      <c r="J363" s="473">
        <f>I363*H363</f>
        <v>0</v>
      </c>
    </row>
    <row r="364" spans="2:10" s="236" customFormat="1" ht="12.75">
      <c r="B364" s="478"/>
      <c r="C364" s="258" t="s">
        <v>128</v>
      </c>
      <c r="D364" s="241" t="s">
        <v>124</v>
      </c>
      <c r="E364" s="262">
        <v>32</v>
      </c>
      <c r="F364" s="244" t="s">
        <v>113</v>
      </c>
      <c r="G364" s="238" t="s">
        <v>13</v>
      </c>
      <c r="H364" s="268">
        <v>10</v>
      </c>
      <c r="I364" s="409">
        <v>0</v>
      </c>
      <c r="J364" s="473">
        <f>I364*H364</f>
        <v>0</v>
      </c>
    </row>
    <row r="365" spans="2:10" s="236" customFormat="1" ht="12.75">
      <c r="B365" s="478"/>
      <c r="C365" s="258" t="s">
        <v>128</v>
      </c>
      <c r="D365" s="241" t="s">
        <v>124</v>
      </c>
      <c r="E365" s="262">
        <v>100</v>
      </c>
      <c r="F365" s="244" t="s">
        <v>113</v>
      </c>
      <c r="G365" s="238" t="s">
        <v>13</v>
      </c>
      <c r="H365" s="268">
        <v>5</v>
      </c>
      <c r="I365" s="409">
        <v>0</v>
      </c>
      <c r="J365" s="473">
        <f>I365*H365</f>
        <v>0</v>
      </c>
    </row>
    <row r="366" spans="2:10" s="236" customFormat="1" ht="12.75">
      <c r="B366" s="478"/>
      <c r="C366" s="258"/>
      <c r="D366" s="241"/>
      <c r="E366" s="262"/>
      <c r="F366" s="244"/>
      <c r="G366" s="238"/>
      <c r="H366" s="268"/>
      <c r="I366" s="409"/>
      <c r="J366" s="473"/>
    </row>
    <row r="367" spans="2:10" s="236" customFormat="1" ht="12.75">
      <c r="B367" s="474"/>
      <c r="C367" s="575" t="s">
        <v>160</v>
      </c>
      <c r="D367" s="576"/>
      <c r="E367" s="576"/>
      <c r="F367" s="577"/>
      <c r="G367" s="250"/>
      <c r="H367" s="267"/>
      <c r="I367" s="413"/>
      <c r="J367" s="475">
        <f>SUM(J320:J365)</f>
        <v>0</v>
      </c>
    </row>
    <row r="368" spans="2:10" s="236" customFormat="1" ht="12.75">
      <c r="B368" s="474"/>
      <c r="C368" s="247"/>
      <c r="D368" s="248"/>
      <c r="E368" s="248"/>
      <c r="F368" s="249"/>
      <c r="G368" s="250"/>
      <c r="H368" s="267"/>
      <c r="I368" s="413"/>
      <c r="J368" s="475"/>
    </row>
    <row r="369" spans="2:10" s="236" customFormat="1" ht="12.75">
      <c r="B369" s="478"/>
      <c r="C369" s="575" t="s">
        <v>161</v>
      </c>
      <c r="D369" s="576"/>
      <c r="E369" s="576"/>
      <c r="F369" s="577"/>
      <c r="G369" s="250"/>
      <c r="H369" s="267"/>
      <c r="I369" s="407"/>
      <c r="J369" s="475">
        <f>J367+J311</f>
        <v>0</v>
      </c>
    </row>
    <row r="370" spans="2:10" s="236" customFormat="1" ht="12.75">
      <c r="B370" s="478"/>
      <c r="C370" s="258"/>
      <c r="D370" s="241"/>
      <c r="E370" s="262"/>
      <c r="F370" s="244"/>
      <c r="G370" s="238"/>
      <c r="H370" s="268"/>
      <c r="I370" s="409"/>
      <c r="J370" s="473"/>
    </row>
    <row r="371" spans="2:10" s="236" customFormat="1" ht="12.75">
      <c r="B371" s="477" t="s">
        <v>129</v>
      </c>
      <c r="C371" s="251" t="s">
        <v>130</v>
      </c>
      <c r="D371" s="241"/>
      <c r="E371" s="262"/>
      <c r="F371" s="244"/>
      <c r="G371" s="238"/>
      <c r="H371" s="268"/>
      <c r="I371" s="409"/>
      <c r="J371" s="473"/>
    </row>
    <row r="372" spans="2:10" s="236" customFormat="1" ht="12.75">
      <c r="B372" s="478"/>
      <c r="C372" s="258"/>
      <c r="D372" s="241"/>
      <c r="E372" s="262"/>
      <c r="F372" s="244"/>
      <c r="G372" s="238"/>
      <c r="H372" s="268"/>
      <c r="I372" s="409"/>
      <c r="J372" s="473"/>
    </row>
    <row r="373" spans="2:10" s="236" customFormat="1" ht="12.75">
      <c r="B373" s="476" t="s">
        <v>131</v>
      </c>
      <c r="C373" s="240" t="s">
        <v>132</v>
      </c>
      <c r="D373" s="241"/>
      <c r="E373" s="262"/>
      <c r="F373" s="244"/>
      <c r="G373" s="238"/>
      <c r="H373" s="268"/>
      <c r="I373" s="409"/>
      <c r="J373" s="473"/>
    </row>
    <row r="374" spans="2:10" s="236" customFormat="1" ht="12.75">
      <c r="B374" s="476"/>
      <c r="C374" s="258" t="s">
        <v>203</v>
      </c>
      <c r="D374" s="241"/>
      <c r="E374" s="262"/>
      <c r="F374" s="244"/>
      <c r="G374" s="238" t="s">
        <v>133</v>
      </c>
      <c r="H374" s="268">
        <v>1</v>
      </c>
      <c r="I374" s="409">
        <v>0</v>
      </c>
      <c r="J374" s="473">
        <f>I374*H374</f>
        <v>0</v>
      </c>
    </row>
    <row r="375" spans="2:10" s="236" customFormat="1" ht="12.75">
      <c r="B375" s="476"/>
      <c r="C375" s="258" t="s">
        <v>204</v>
      </c>
      <c r="D375" s="241"/>
      <c r="E375" s="262"/>
      <c r="F375" s="244"/>
      <c r="G375" s="238" t="s">
        <v>133</v>
      </c>
      <c r="H375" s="268">
        <v>1</v>
      </c>
      <c r="I375" s="409">
        <v>0</v>
      </c>
      <c r="J375" s="473">
        <f>I375*H375</f>
        <v>0</v>
      </c>
    </row>
    <row r="376" spans="2:10" s="236" customFormat="1" ht="12.75">
      <c r="B376" s="476"/>
      <c r="C376" s="258" t="s">
        <v>207</v>
      </c>
      <c r="D376" s="241"/>
      <c r="E376" s="262"/>
      <c r="F376" s="244"/>
      <c r="G376" s="238" t="s">
        <v>133</v>
      </c>
      <c r="H376" s="268">
        <v>1</v>
      </c>
      <c r="I376" s="409">
        <v>0</v>
      </c>
      <c r="J376" s="473">
        <f>I376*H376</f>
        <v>0</v>
      </c>
    </row>
    <row r="377" spans="2:10" s="236" customFormat="1" ht="12.75">
      <c r="B377" s="476"/>
      <c r="C377" s="240" t="s">
        <v>208</v>
      </c>
      <c r="D377" s="241"/>
      <c r="E377" s="262"/>
      <c r="F377" s="244"/>
      <c r="G377" s="238"/>
      <c r="H377" s="268"/>
      <c r="I377" s="409"/>
      <c r="J377" s="473"/>
    </row>
    <row r="378" spans="2:10" s="236" customFormat="1" ht="12.75">
      <c r="B378" s="478"/>
      <c r="C378" s="258"/>
      <c r="D378" s="241"/>
      <c r="E378" s="262"/>
      <c r="F378" s="244"/>
      <c r="G378" s="238"/>
      <c r="H378" s="268"/>
      <c r="I378" s="409"/>
      <c r="J378" s="473"/>
    </row>
    <row r="379" spans="2:10" s="236" customFormat="1" ht="12.75">
      <c r="B379" s="476" t="s">
        <v>134</v>
      </c>
      <c r="C379" s="251" t="s">
        <v>135</v>
      </c>
      <c r="D379" s="241"/>
      <c r="E379" s="262"/>
      <c r="F379" s="244"/>
      <c r="G379" s="238"/>
      <c r="H379" s="268"/>
      <c r="I379" s="409"/>
      <c r="J379" s="473"/>
    </row>
    <row r="380" spans="2:10" s="236" customFormat="1" ht="12.75">
      <c r="B380" s="476"/>
      <c r="C380" s="251"/>
      <c r="D380" s="241"/>
      <c r="E380" s="262"/>
      <c r="F380" s="244"/>
      <c r="G380" s="238"/>
      <c r="H380" s="268"/>
      <c r="I380" s="409"/>
      <c r="J380" s="473"/>
    </row>
    <row r="381" spans="2:10" s="236" customFormat="1" ht="12.75">
      <c r="B381" s="472">
        <v>1</v>
      </c>
      <c r="C381" s="240" t="s">
        <v>205</v>
      </c>
      <c r="D381" s="241"/>
      <c r="E381" s="262"/>
      <c r="F381" s="244"/>
      <c r="G381" s="238"/>
      <c r="H381" s="268"/>
      <c r="I381" s="409"/>
      <c r="J381" s="473"/>
    </row>
    <row r="382" spans="2:10" s="236" customFormat="1" ht="12.75">
      <c r="B382" s="478"/>
      <c r="C382" s="258" t="s">
        <v>282</v>
      </c>
      <c r="D382" s="241"/>
      <c r="E382" s="262"/>
      <c r="F382" s="244"/>
      <c r="G382" s="238" t="s">
        <v>13</v>
      </c>
      <c r="H382" s="268">
        <v>14</v>
      </c>
      <c r="I382" s="409">
        <v>0</v>
      </c>
      <c r="J382" s="473">
        <f aca="true" t="shared" si="3" ref="J382:J387">I382*H382</f>
        <v>0</v>
      </c>
    </row>
    <row r="383" spans="2:10" s="236" customFormat="1" ht="12.75">
      <c r="B383" s="478"/>
      <c r="C383" s="258" t="s">
        <v>281</v>
      </c>
      <c r="D383" s="241"/>
      <c r="E383" s="262"/>
      <c r="F383" s="244"/>
      <c r="G383" s="238" t="s">
        <v>13</v>
      </c>
      <c r="H383" s="268">
        <v>29</v>
      </c>
      <c r="I383" s="409">
        <v>0</v>
      </c>
      <c r="J383" s="473">
        <f t="shared" si="3"/>
        <v>0</v>
      </c>
    </row>
    <row r="384" spans="2:10" s="236" customFormat="1" ht="12.75">
      <c r="B384" s="478"/>
      <c r="C384" s="258" t="s">
        <v>280</v>
      </c>
      <c r="D384" s="241"/>
      <c r="E384" s="262"/>
      <c r="F384" s="244"/>
      <c r="G384" s="238" t="s">
        <v>13</v>
      </c>
      <c r="H384" s="268">
        <v>20</v>
      </c>
      <c r="I384" s="409">
        <v>0</v>
      </c>
      <c r="J384" s="473">
        <f t="shared" si="3"/>
        <v>0</v>
      </c>
    </row>
    <row r="385" spans="2:10" s="236" customFormat="1" ht="12.75">
      <c r="B385" s="478"/>
      <c r="C385" s="258" t="s">
        <v>279</v>
      </c>
      <c r="D385" s="241"/>
      <c r="E385" s="262"/>
      <c r="F385" s="244"/>
      <c r="G385" s="238" t="s">
        <v>13</v>
      </c>
      <c r="H385" s="268">
        <v>5</v>
      </c>
      <c r="I385" s="409">
        <v>0</v>
      </c>
      <c r="J385" s="473">
        <f t="shared" si="3"/>
        <v>0</v>
      </c>
    </row>
    <row r="386" spans="2:10" s="236" customFormat="1" ht="12.75">
      <c r="B386" s="478"/>
      <c r="C386" s="258" t="s">
        <v>300</v>
      </c>
      <c r="D386" s="241"/>
      <c r="E386" s="262"/>
      <c r="F386" s="244"/>
      <c r="G386" s="238" t="s">
        <v>13</v>
      </c>
      <c r="H386" s="268">
        <v>29</v>
      </c>
      <c r="I386" s="409">
        <v>0</v>
      </c>
      <c r="J386" s="473">
        <f t="shared" si="3"/>
        <v>0</v>
      </c>
    </row>
    <row r="387" spans="2:10" s="236" customFormat="1" ht="12.75">
      <c r="B387" s="478"/>
      <c r="C387" s="258" t="s">
        <v>273</v>
      </c>
      <c r="D387" s="241"/>
      <c r="E387" s="262"/>
      <c r="F387" s="244"/>
      <c r="G387" s="238" t="s">
        <v>13</v>
      </c>
      <c r="H387" s="268">
        <v>5</v>
      </c>
      <c r="I387" s="409">
        <v>0</v>
      </c>
      <c r="J387" s="473">
        <f t="shared" si="3"/>
        <v>0</v>
      </c>
    </row>
    <row r="388" spans="2:10" s="236" customFormat="1" ht="12.75">
      <c r="B388" s="478"/>
      <c r="C388" s="258"/>
      <c r="D388" s="241"/>
      <c r="E388" s="262"/>
      <c r="F388" s="244"/>
      <c r="G388" s="238"/>
      <c r="H388" s="268"/>
      <c r="I388" s="409"/>
      <c r="J388" s="473"/>
    </row>
    <row r="389" spans="2:10" s="236" customFormat="1" ht="12.75">
      <c r="B389" s="472">
        <v>2</v>
      </c>
      <c r="C389" s="240" t="s">
        <v>206</v>
      </c>
      <c r="D389" s="241"/>
      <c r="E389" s="262"/>
      <c r="F389" s="244"/>
      <c r="G389" s="238"/>
      <c r="H389" s="268"/>
      <c r="I389" s="409"/>
      <c r="J389" s="473"/>
    </row>
    <row r="390" spans="2:10" s="236" customFormat="1" ht="12.75">
      <c r="B390" s="478"/>
      <c r="C390" s="258" t="s">
        <v>278</v>
      </c>
      <c r="D390" s="241"/>
      <c r="E390" s="262"/>
      <c r="F390" s="244"/>
      <c r="G390" s="238" t="s">
        <v>13</v>
      </c>
      <c r="H390" s="268">
        <v>30</v>
      </c>
      <c r="I390" s="409">
        <v>0</v>
      </c>
      <c r="J390" s="473">
        <f aca="true" t="shared" si="4" ref="J390:J395">I390*H390</f>
        <v>0</v>
      </c>
    </row>
    <row r="391" spans="2:10" s="236" customFormat="1" ht="12.75">
      <c r="B391" s="478"/>
      <c r="C391" s="258" t="s">
        <v>277</v>
      </c>
      <c r="D391" s="241"/>
      <c r="E391" s="262"/>
      <c r="F391" s="244"/>
      <c r="G391" s="238" t="s">
        <v>13</v>
      </c>
      <c r="H391" s="268">
        <v>25</v>
      </c>
      <c r="I391" s="409">
        <v>0</v>
      </c>
      <c r="J391" s="473">
        <f t="shared" si="4"/>
        <v>0</v>
      </c>
    </row>
    <row r="392" spans="2:10" s="236" customFormat="1" ht="12.75">
      <c r="B392" s="478"/>
      <c r="C392" s="258" t="s">
        <v>276</v>
      </c>
      <c r="D392" s="241"/>
      <c r="E392" s="262"/>
      <c r="F392" s="244"/>
      <c r="G392" s="238" t="s">
        <v>13</v>
      </c>
      <c r="H392" s="268">
        <v>21</v>
      </c>
      <c r="I392" s="409">
        <v>0</v>
      </c>
      <c r="J392" s="473">
        <f t="shared" si="4"/>
        <v>0</v>
      </c>
    </row>
    <row r="393" spans="2:10" s="236" customFormat="1" ht="12.75">
      <c r="B393" s="478"/>
      <c r="C393" s="258" t="s">
        <v>275</v>
      </c>
      <c r="D393" s="241"/>
      <c r="E393" s="262"/>
      <c r="F393" s="244"/>
      <c r="G393" s="238" t="s">
        <v>13</v>
      </c>
      <c r="H393" s="268">
        <v>15</v>
      </c>
      <c r="I393" s="409">
        <v>0</v>
      </c>
      <c r="J393" s="473">
        <f t="shared" si="4"/>
        <v>0</v>
      </c>
    </row>
    <row r="394" spans="2:10" s="236" customFormat="1" ht="12.75">
      <c r="B394" s="478"/>
      <c r="C394" s="258" t="s">
        <v>274</v>
      </c>
      <c r="D394" s="241"/>
      <c r="E394" s="262"/>
      <c r="F394" s="244"/>
      <c r="G394" s="238" t="s">
        <v>13</v>
      </c>
      <c r="H394" s="268">
        <v>12</v>
      </c>
      <c r="I394" s="409">
        <v>0</v>
      </c>
      <c r="J394" s="473">
        <f t="shared" si="4"/>
        <v>0</v>
      </c>
    </row>
    <row r="395" spans="2:10" s="236" customFormat="1" ht="12.75">
      <c r="B395" s="478"/>
      <c r="C395" s="258" t="s">
        <v>273</v>
      </c>
      <c r="D395" s="241"/>
      <c r="E395" s="262"/>
      <c r="F395" s="244"/>
      <c r="G395" s="238" t="s">
        <v>13</v>
      </c>
      <c r="H395" s="268">
        <v>5</v>
      </c>
      <c r="I395" s="409">
        <v>0</v>
      </c>
      <c r="J395" s="473">
        <f t="shared" si="4"/>
        <v>0</v>
      </c>
    </row>
    <row r="396" spans="2:10" s="236" customFormat="1" ht="12.75">
      <c r="B396" s="478"/>
      <c r="C396" s="258"/>
      <c r="D396" s="241"/>
      <c r="E396" s="262"/>
      <c r="F396" s="244"/>
      <c r="G396" s="238"/>
      <c r="H396" s="268"/>
      <c r="I396" s="409"/>
      <c r="J396" s="473"/>
    </row>
    <row r="397" spans="2:10" s="236" customFormat="1" ht="12.75">
      <c r="B397" s="472">
        <v>3</v>
      </c>
      <c r="C397" s="240" t="s">
        <v>162</v>
      </c>
      <c r="D397" s="241"/>
      <c r="E397" s="262"/>
      <c r="F397" s="244"/>
      <c r="G397" s="238"/>
      <c r="H397" s="268"/>
      <c r="I397" s="409"/>
      <c r="J397" s="473"/>
    </row>
    <row r="398" spans="2:10" s="236" customFormat="1" ht="12.75">
      <c r="B398" s="478"/>
      <c r="C398" s="240" t="s">
        <v>272</v>
      </c>
      <c r="D398" s="241"/>
      <c r="E398" s="262"/>
      <c r="F398" s="244"/>
      <c r="G398" s="238" t="s">
        <v>13</v>
      </c>
      <c r="H398" s="268">
        <v>17</v>
      </c>
      <c r="I398" s="409">
        <v>0</v>
      </c>
      <c r="J398" s="473">
        <f>I398*H398</f>
        <v>0</v>
      </c>
    </row>
    <row r="399" spans="2:10" s="236" customFormat="1" ht="12.75">
      <c r="B399" s="478"/>
      <c r="C399" s="258"/>
      <c r="D399" s="241"/>
      <c r="E399" s="262"/>
      <c r="F399" s="244"/>
      <c r="G399" s="238"/>
      <c r="H399" s="268"/>
      <c r="I399" s="409"/>
      <c r="J399" s="473"/>
    </row>
    <row r="400" spans="2:10" s="236" customFormat="1" ht="12.75">
      <c r="B400" s="472">
        <v>4</v>
      </c>
      <c r="C400" s="240" t="s">
        <v>136</v>
      </c>
      <c r="D400" s="241"/>
      <c r="E400" s="262"/>
      <c r="F400" s="244"/>
      <c r="G400" s="238"/>
      <c r="H400" s="268"/>
      <c r="I400" s="409"/>
      <c r="J400" s="473"/>
    </row>
    <row r="401" spans="2:10" s="236" customFormat="1" ht="12.75">
      <c r="B401" s="478"/>
      <c r="C401" s="240" t="s">
        <v>271</v>
      </c>
      <c r="D401" s="241"/>
      <c r="E401" s="262"/>
      <c r="F401" s="244"/>
      <c r="G401" s="238" t="s">
        <v>13</v>
      </c>
      <c r="H401" s="268">
        <v>11</v>
      </c>
      <c r="I401" s="409">
        <v>0</v>
      </c>
      <c r="J401" s="473">
        <f>I401*H401</f>
        <v>0</v>
      </c>
    </row>
    <row r="402" spans="2:10" s="236" customFormat="1" ht="12.75">
      <c r="B402" s="478"/>
      <c r="C402" s="240"/>
      <c r="D402" s="241"/>
      <c r="E402" s="262"/>
      <c r="F402" s="244"/>
      <c r="G402" s="254"/>
      <c r="H402" s="293"/>
      <c r="I402" s="424"/>
      <c r="J402" s="495"/>
    </row>
    <row r="403" spans="2:10" s="236" customFormat="1" ht="12.75">
      <c r="B403" s="478"/>
      <c r="C403" s="575" t="s">
        <v>137</v>
      </c>
      <c r="D403" s="576"/>
      <c r="E403" s="576"/>
      <c r="F403" s="577"/>
      <c r="G403" s="250"/>
      <c r="H403" s="267"/>
      <c r="I403" s="414"/>
      <c r="J403" s="485">
        <f>SUM(J373:J402)</f>
        <v>0</v>
      </c>
    </row>
    <row r="404" spans="2:10" s="236" customFormat="1" ht="12.75">
      <c r="B404" s="478"/>
      <c r="C404" s="247"/>
      <c r="D404" s="248"/>
      <c r="E404" s="248"/>
      <c r="F404" s="249"/>
      <c r="G404" s="355"/>
      <c r="H404" s="354"/>
      <c r="I404" s="410"/>
      <c r="J404" s="482"/>
    </row>
    <row r="405" spans="2:10" s="236" customFormat="1" ht="12.75">
      <c r="B405" s="477" t="s">
        <v>11</v>
      </c>
      <c r="C405" s="251" t="s">
        <v>297</v>
      </c>
      <c r="D405" s="241"/>
      <c r="E405" s="262"/>
      <c r="F405" s="244"/>
      <c r="G405" s="238"/>
      <c r="H405" s="268"/>
      <c r="I405" s="409"/>
      <c r="J405" s="473"/>
    </row>
    <row r="406" spans="2:10" s="236" customFormat="1" ht="12.75">
      <c r="B406" s="478"/>
      <c r="C406" s="258" t="s">
        <v>298</v>
      </c>
      <c r="D406" s="241"/>
      <c r="E406" s="262"/>
      <c r="F406" s="244"/>
      <c r="G406" s="238" t="s">
        <v>1</v>
      </c>
      <c r="H406" s="365">
        <v>25</v>
      </c>
      <c r="I406" s="409">
        <v>0</v>
      </c>
      <c r="J406" s="473">
        <f>I406*H406</f>
        <v>0</v>
      </c>
    </row>
    <row r="407" spans="2:10" s="236" customFormat="1" ht="12.75">
      <c r="B407" s="478"/>
      <c r="C407" s="240" t="s">
        <v>299</v>
      </c>
      <c r="D407" s="241"/>
      <c r="E407" s="262"/>
      <c r="F407" s="244"/>
      <c r="G407" s="238"/>
      <c r="H407" s="268"/>
      <c r="I407" s="409"/>
      <c r="J407" s="473"/>
    </row>
    <row r="408" spans="2:10" s="236" customFormat="1" ht="12.75">
      <c r="B408" s="478"/>
      <c r="C408" s="258" t="s">
        <v>298</v>
      </c>
      <c r="D408" s="241"/>
      <c r="E408" s="262"/>
      <c r="F408" s="244"/>
      <c r="G408" s="238" t="s">
        <v>1</v>
      </c>
      <c r="H408" s="365">
        <v>12</v>
      </c>
      <c r="I408" s="409">
        <v>0</v>
      </c>
      <c r="J408" s="473">
        <f>I408*H408</f>
        <v>0</v>
      </c>
    </row>
    <row r="409" spans="2:10" s="236" customFormat="1" ht="12.75">
      <c r="B409" s="478"/>
      <c r="C409" s="240" t="s">
        <v>302</v>
      </c>
      <c r="D409" s="241"/>
      <c r="E409" s="262"/>
      <c r="F409" s="244"/>
      <c r="G409" s="238"/>
      <c r="H409" s="268"/>
      <c r="I409" s="409"/>
      <c r="J409" s="473"/>
    </row>
    <row r="410" spans="2:10" s="236" customFormat="1" ht="12.75">
      <c r="B410" s="478"/>
      <c r="C410" s="247"/>
      <c r="D410" s="248"/>
      <c r="E410" s="248"/>
      <c r="F410" s="249"/>
      <c r="G410" s="238"/>
      <c r="H410" s="268"/>
      <c r="I410" s="409"/>
      <c r="J410" s="473"/>
    </row>
    <row r="411" spans="2:10" s="236" customFormat="1" ht="12.75">
      <c r="B411" s="478"/>
      <c r="C411" s="575" t="s">
        <v>141</v>
      </c>
      <c r="D411" s="576"/>
      <c r="E411" s="576"/>
      <c r="F411" s="577"/>
      <c r="G411" s="250"/>
      <c r="H411" s="366"/>
      <c r="I411" s="414"/>
      <c r="J411" s="485">
        <f>J406</f>
        <v>0</v>
      </c>
    </row>
    <row r="412" spans="2:10" s="236" customFormat="1" ht="12.75">
      <c r="B412" s="478"/>
      <c r="C412" s="258"/>
      <c r="D412" s="241"/>
      <c r="E412" s="262"/>
      <c r="F412" s="244"/>
      <c r="G412" s="257"/>
      <c r="H412" s="291"/>
      <c r="I412" s="412"/>
      <c r="J412" s="484"/>
    </row>
    <row r="413" spans="2:10" s="236" customFormat="1" ht="12.75">
      <c r="B413" s="498" t="s">
        <v>12</v>
      </c>
      <c r="C413" s="348" t="s">
        <v>138</v>
      </c>
      <c r="D413" s="248"/>
      <c r="E413" s="248"/>
      <c r="F413" s="249"/>
      <c r="G413" s="238"/>
      <c r="H413" s="268"/>
      <c r="I413" s="409"/>
      <c r="J413" s="473"/>
    </row>
    <row r="414" spans="2:10" s="236" customFormat="1" ht="12.75">
      <c r="B414" s="478"/>
      <c r="C414" s="347" t="s">
        <v>139</v>
      </c>
      <c r="D414" s="248"/>
      <c r="E414" s="248"/>
      <c r="F414" s="249"/>
      <c r="G414" s="238" t="s">
        <v>5</v>
      </c>
      <c r="H414" s="268">
        <v>1</v>
      </c>
      <c r="I414" s="409">
        <v>0</v>
      </c>
      <c r="J414" s="473">
        <f>I414*H414</f>
        <v>0</v>
      </c>
    </row>
    <row r="415" spans="2:10" s="236" customFormat="1" ht="12.75">
      <c r="B415" s="478"/>
      <c r="C415" s="347" t="s">
        <v>140</v>
      </c>
      <c r="D415" s="248"/>
      <c r="E415" s="248"/>
      <c r="F415" s="249"/>
      <c r="G415" s="238" t="s">
        <v>5</v>
      </c>
      <c r="H415" s="268">
        <v>1</v>
      </c>
      <c r="I415" s="409">
        <v>0</v>
      </c>
      <c r="J415" s="473">
        <f>I415*H415</f>
        <v>0</v>
      </c>
    </row>
    <row r="416" spans="2:10" s="236" customFormat="1" ht="12.75">
      <c r="B416" s="478"/>
      <c r="C416" s="346"/>
      <c r="D416" s="248"/>
      <c r="E416" s="248"/>
      <c r="F416" s="249"/>
      <c r="G416" s="238"/>
      <c r="H416" s="268"/>
      <c r="I416" s="409"/>
      <c r="J416" s="473"/>
    </row>
    <row r="417" spans="2:10" s="236" customFormat="1" ht="12.75">
      <c r="B417" s="478"/>
      <c r="C417" s="575" t="s">
        <v>301</v>
      </c>
      <c r="D417" s="576"/>
      <c r="E417" s="576"/>
      <c r="F417" s="577"/>
      <c r="G417" s="250"/>
      <c r="H417" s="267"/>
      <c r="I417" s="414"/>
      <c r="J417" s="485">
        <f>SUM(J414:J416)</f>
        <v>0</v>
      </c>
    </row>
    <row r="418" spans="2:10" s="236" customFormat="1" ht="12.75">
      <c r="B418" s="486"/>
      <c r="C418" s="392"/>
      <c r="D418" s="393"/>
      <c r="E418" s="393"/>
      <c r="F418" s="394"/>
      <c r="G418" s="345"/>
      <c r="H418" s="344"/>
      <c r="I418" s="425"/>
      <c r="J418" s="499"/>
    </row>
    <row r="419" spans="2:10" s="236" customFormat="1" ht="12.75">
      <c r="B419" s="488"/>
      <c r="C419" s="560" t="s">
        <v>304</v>
      </c>
      <c r="D419" s="561"/>
      <c r="E419" s="561"/>
      <c r="F419" s="562"/>
      <c r="G419" s="390"/>
      <c r="H419" s="390"/>
      <c r="I419" s="416"/>
      <c r="J419" s="489">
        <f>J417+J403+J369+J252</f>
        <v>0</v>
      </c>
    </row>
    <row r="420" spans="2:10" s="236" customFormat="1" ht="12.75">
      <c r="B420" s="500"/>
      <c r="C420" s="396"/>
      <c r="D420" s="397"/>
      <c r="E420" s="397"/>
      <c r="F420" s="398"/>
      <c r="G420" s="252"/>
      <c r="H420" s="343"/>
      <c r="I420" s="417"/>
      <c r="J420" s="501"/>
    </row>
    <row r="421" spans="2:10" s="236" customFormat="1" ht="12.75" customHeight="1">
      <c r="B421" s="502">
        <v>8</v>
      </c>
      <c r="C421" s="342" t="s">
        <v>174</v>
      </c>
      <c r="D421" s="341"/>
      <c r="E421" s="341"/>
      <c r="F421" s="340"/>
      <c r="G421" s="334"/>
      <c r="H421" s="336"/>
      <c r="I421" s="426"/>
      <c r="J421" s="503"/>
    </row>
    <row r="422" spans="2:10" s="236" customFormat="1" ht="12.75" customHeight="1">
      <c r="B422" s="504"/>
      <c r="C422" s="339"/>
      <c r="D422" s="338"/>
      <c r="E422" s="338"/>
      <c r="F422" s="337"/>
      <c r="G422" s="334"/>
      <c r="H422" s="336"/>
      <c r="I422" s="427"/>
      <c r="J422" s="503"/>
    </row>
    <row r="423" spans="2:10" s="236" customFormat="1" ht="12.75">
      <c r="B423" s="505" t="s">
        <v>31</v>
      </c>
      <c r="C423" s="367" t="s">
        <v>246</v>
      </c>
      <c r="D423" s="368"/>
      <c r="E423" s="368"/>
      <c r="F423" s="369"/>
      <c r="G423" s="370"/>
      <c r="H423" s="370"/>
      <c r="I423" s="428"/>
      <c r="J423" s="506"/>
    </row>
    <row r="424" spans="2:10" s="236" customFormat="1" ht="12.75">
      <c r="B424" s="505"/>
      <c r="C424" s="371" t="s">
        <v>247</v>
      </c>
      <c r="D424" s="372"/>
      <c r="E424" s="372"/>
      <c r="F424" s="373"/>
      <c r="G424" s="374" t="s">
        <v>133</v>
      </c>
      <c r="H424" s="374">
        <v>12</v>
      </c>
      <c r="I424" s="429">
        <v>0</v>
      </c>
      <c r="J424" s="507">
        <f>I424*H424</f>
        <v>0</v>
      </c>
    </row>
    <row r="425" spans="2:10" s="236" customFormat="1" ht="12.75">
      <c r="B425" s="505"/>
      <c r="C425" s="371" t="s">
        <v>248</v>
      </c>
      <c r="D425" s="372"/>
      <c r="E425" s="372"/>
      <c r="F425" s="373"/>
      <c r="G425" s="374" t="s">
        <v>133</v>
      </c>
      <c r="H425" s="374">
        <v>11</v>
      </c>
      <c r="I425" s="429">
        <v>0</v>
      </c>
      <c r="J425" s="507">
        <f>I425*H425</f>
        <v>0</v>
      </c>
    </row>
    <row r="426" spans="2:10" s="236" customFormat="1" ht="12.75">
      <c r="B426" s="505"/>
      <c r="C426" s="371"/>
      <c r="D426" s="372"/>
      <c r="E426" s="372"/>
      <c r="F426" s="373"/>
      <c r="G426" s="374"/>
      <c r="H426" s="374"/>
      <c r="I426" s="429"/>
      <c r="J426" s="507"/>
    </row>
    <row r="427" spans="2:10" s="236" customFormat="1" ht="12.75">
      <c r="B427" s="505" t="s">
        <v>249</v>
      </c>
      <c r="C427" s="376" t="s">
        <v>250</v>
      </c>
      <c r="D427" s="372"/>
      <c r="E427" s="372"/>
      <c r="F427" s="373"/>
      <c r="G427" s="374" t="s">
        <v>41</v>
      </c>
      <c r="H427" s="374">
        <v>1</v>
      </c>
      <c r="I427" s="429">
        <v>0</v>
      </c>
      <c r="J427" s="507">
        <f>I427*H427</f>
        <v>0</v>
      </c>
    </row>
    <row r="428" spans="2:10" s="236" customFormat="1" ht="12.75">
      <c r="B428" s="505"/>
      <c r="C428" s="371"/>
      <c r="D428" s="372"/>
      <c r="E428" s="372"/>
      <c r="F428" s="373"/>
      <c r="G428" s="374"/>
      <c r="H428" s="374"/>
      <c r="I428" s="429"/>
      <c r="J428" s="507"/>
    </row>
    <row r="429" spans="2:10" s="236" customFormat="1" ht="12.75">
      <c r="B429" s="505" t="s">
        <v>251</v>
      </c>
      <c r="C429" s="376" t="s">
        <v>252</v>
      </c>
      <c r="D429" s="372"/>
      <c r="E429" s="372"/>
      <c r="F429" s="373"/>
      <c r="G429" s="374" t="s">
        <v>41</v>
      </c>
      <c r="H429" s="374">
        <v>1</v>
      </c>
      <c r="I429" s="429">
        <v>0</v>
      </c>
      <c r="J429" s="507">
        <f>I429*H429</f>
        <v>0</v>
      </c>
    </row>
    <row r="430" spans="2:10" s="236" customFormat="1" ht="12.75">
      <c r="B430" s="505"/>
      <c r="C430" s="376" t="s">
        <v>253</v>
      </c>
      <c r="D430" s="372"/>
      <c r="E430" s="372"/>
      <c r="F430" s="373"/>
      <c r="G430" s="374"/>
      <c r="H430" s="374"/>
      <c r="I430" s="375"/>
      <c r="J430" s="508"/>
    </row>
    <row r="431" spans="2:10" s="236" customFormat="1" ht="12.75">
      <c r="B431" s="505"/>
      <c r="C431" s="376" t="s">
        <v>254</v>
      </c>
      <c r="D431" s="372"/>
      <c r="E431" s="372"/>
      <c r="F431" s="373"/>
      <c r="G431" s="374"/>
      <c r="H431" s="374"/>
      <c r="I431" s="375"/>
      <c r="J431" s="508"/>
    </row>
    <row r="432" spans="2:10" s="236" customFormat="1" ht="12.75">
      <c r="B432" s="505"/>
      <c r="C432" s="371"/>
      <c r="D432" s="372"/>
      <c r="E432" s="372"/>
      <c r="F432" s="373"/>
      <c r="G432" s="374"/>
      <c r="H432" s="374"/>
      <c r="I432" s="375"/>
      <c r="J432" s="508"/>
    </row>
    <row r="433" spans="2:10" s="236" customFormat="1" ht="12.75">
      <c r="B433" s="509"/>
      <c r="C433" s="563" t="s">
        <v>270</v>
      </c>
      <c r="D433" s="564"/>
      <c r="E433" s="564"/>
      <c r="F433" s="565"/>
      <c r="G433" s="377"/>
      <c r="H433" s="377"/>
      <c r="I433" s="378"/>
      <c r="J433" s="510">
        <f>SUM(J424:J432)</f>
        <v>0</v>
      </c>
    </row>
    <row r="434" spans="2:10" s="236" customFormat="1" ht="12.75">
      <c r="B434" s="511"/>
      <c r="C434" s="399"/>
      <c r="D434" s="400"/>
      <c r="E434" s="400"/>
      <c r="F434" s="401"/>
      <c r="G434" s="333"/>
      <c r="H434" s="333"/>
      <c r="I434" s="402"/>
      <c r="J434" s="512"/>
    </row>
    <row r="435" spans="2:10" s="236" customFormat="1" ht="12.75">
      <c r="B435" s="513"/>
      <c r="C435" s="578" t="s">
        <v>175</v>
      </c>
      <c r="D435" s="579"/>
      <c r="E435" s="579"/>
      <c r="F435" s="580"/>
      <c r="G435" s="514"/>
      <c r="H435" s="514"/>
      <c r="I435" s="515"/>
      <c r="J435" s="516">
        <f>J433</f>
        <v>0</v>
      </c>
    </row>
    <row r="436" spans="2:10" s="236" customFormat="1" ht="13.5" thickBot="1">
      <c r="B436" s="517"/>
      <c r="C436" s="518"/>
      <c r="D436" s="519"/>
      <c r="E436" s="520"/>
      <c r="F436" s="521"/>
      <c r="G436" s="522"/>
      <c r="H436" s="523"/>
      <c r="I436" s="524"/>
      <c r="J436" s="525"/>
    </row>
  </sheetData>
  <sheetProtection/>
  <mergeCells count="36">
    <mergeCell ref="G7:G8"/>
    <mergeCell ref="C14:F17"/>
    <mergeCell ref="H7:H8"/>
    <mergeCell ref="B7:B8"/>
    <mergeCell ref="C7:F8"/>
    <mergeCell ref="C46:F46"/>
    <mergeCell ref="C99:F101"/>
    <mergeCell ref="C108:F110"/>
    <mergeCell ref="C115:F115"/>
    <mergeCell ref="C58:F58"/>
    <mergeCell ref="C60:F60"/>
    <mergeCell ref="C65:F69"/>
    <mergeCell ref="C134:F134"/>
    <mergeCell ref="C140:F140"/>
    <mergeCell ref="C435:F435"/>
    <mergeCell ref="C142:F142"/>
    <mergeCell ref="C149:F152"/>
    <mergeCell ref="C201:F201"/>
    <mergeCell ref="C236:F236"/>
    <mergeCell ref="C238:F238"/>
    <mergeCell ref="C250:F250"/>
    <mergeCell ref="C252:F252"/>
    <mergeCell ref="C259:F263"/>
    <mergeCell ref="C292:F294"/>
    <mergeCell ref="C303:F305"/>
    <mergeCell ref="C311:F311"/>
    <mergeCell ref="C316:F319"/>
    <mergeCell ref="C417:F417"/>
    <mergeCell ref="C419:F419"/>
    <mergeCell ref="C433:F433"/>
    <mergeCell ref="C350:F352"/>
    <mergeCell ref="C359:F361"/>
    <mergeCell ref="C367:F367"/>
    <mergeCell ref="C369:F369"/>
    <mergeCell ref="C403:F403"/>
    <mergeCell ref="C411:F411"/>
  </mergeCells>
  <printOptions horizontalCentered="1"/>
  <pageMargins left="0.5" right="0" top="0.75" bottom="0.75" header="0.3" footer="0.3"/>
  <pageSetup horizontalDpi="600" verticalDpi="600" orientation="portrait" scale="62" r:id="rId1"/>
  <headerFooter>
    <oddFooter>&amp;C&amp;N</oddFooter>
  </headerFooter>
  <rowBreaks count="5" manualBreakCount="5">
    <brk id="78" min="1" max="9" man="1"/>
    <brk id="143" min="1" max="9" man="1"/>
    <brk id="219" min="1" max="9" man="1"/>
    <brk id="301" min="1" max="9" man="1"/>
    <brk id="378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USER HP</cp:lastModifiedBy>
  <cp:lastPrinted>2021-05-18T09:24:16Z</cp:lastPrinted>
  <dcterms:created xsi:type="dcterms:W3CDTF">2011-07-22T06:12:45Z</dcterms:created>
  <dcterms:modified xsi:type="dcterms:W3CDTF">2021-05-27T03:13:54Z</dcterms:modified>
  <cp:category/>
  <cp:version/>
  <cp:contentType/>
  <cp:contentStatus/>
</cp:coreProperties>
</file>